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Data\MPRG\conference\PlosGenetics\mouse-Genecorpus-20M\"/>
    </mc:Choice>
  </mc:AlternateContent>
  <xr:revisionPtr revIDLastSave="0" documentId="13_ncr:1_{0B4EC5DD-A459-49BE-8BFE-E589D6FBEF6B}" xr6:coauthVersionLast="47" xr6:coauthVersionMax="47" xr10:uidLastSave="{00000000-0000-0000-0000-000000000000}"/>
  <bookViews>
    <workbookView xWindow="-108" yWindow="-108" windowWidth="23256" windowHeight="12456" xr2:uid="{4379D1D1-78D4-4828-BD6E-53E5A4E3D38D}"/>
  </bookViews>
  <sheets>
    <sheet name="Datasets_and_Cells_per_database" sheetId="14" r:id="rId1"/>
    <sheet name="Protocol_rate" sheetId="11" r:id="rId2"/>
    <sheet name="Age_rate" sheetId="13" r:id="rId3"/>
    <sheet name="breakdow_of_mouse_organs" sheetId="8" r:id="rId4"/>
  </sheets>
  <calcPr calcId="191029"/>
  <pivotCaches>
    <pivotCache cacheId="0" r:id="rId5"/>
    <pivotCache cacheId="1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8" l="1"/>
  <c r="D5" i="8"/>
  <c r="E5" i="8"/>
  <c r="F5" i="8"/>
  <c r="G5" i="8"/>
  <c r="H5" i="8"/>
  <c r="I5" i="8"/>
  <c r="J5" i="8"/>
  <c r="K5" i="8"/>
  <c r="L5" i="8"/>
  <c r="M5" i="8"/>
  <c r="N5" i="8"/>
  <c r="O5" i="8"/>
  <c r="P5" i="8"/>
  <c r="Q5" i="8"/>
  <c r="R5" i="8"/>
  <c r="S5" i="8"/>
  <c r="T5" i="8"/>
  <c r="U5" i="8"/>
  <c r="V5" i="8"/>
  <c r="W5" i="8"/>
  <c r="X5" i="8"/>
  <c r="Y5" i="8"/>
  <c r="Z5" i="8"/>
  <c r="AA5" i="8"/>
  <c r="AB5" i="8"/>
  <c r="AC5" i="8"/>
  <c r="AD5" i="8"/>
  <c r="AE5" i="8"/>
  <c r="AF5" i="8"/>
  <c r="AG5" i="8"/>
  <c r="AH5" i="8"/>
  <c r="AI5" i="8"/>
  <c r="AJ5" i="8"/>
  <c r="AK5" i="8"/>
  <c r="AL5" i="8"/>
  <c r="AM5" i="8"/>
  <c r="AN5" i="8"/>
  <c r="AO5" i="8"/>
  <c r="AP5" i="8"/>
  <c r="AQ5" i="8"/>
  <c r="AR5" i="8"/>
  <c r="AS5" i="8"/>
  <c r="AT5" i="8"/>
  <c r="AU5" i="8"/>
  <c r="B5" i="8"/>
  <c r="AE24" i="13"/>
  <c r="AF21" i="13" s="1"/>
  <c r="C8" i="14"/>
  <c r="D8" i="14"/>
  <c r="V48" i="13"/>
  <c r="W15" i="13" s="1"/>
  <c r="O4" i="13" a="1"/>
  <c r="O4" i="13" s="1"/>
  <c r="T10" i="11"/>
  <c r="T11" i="11"/>
  <c r="T12" i="11"/>
  <c r="T13" i="11"/>
  <c r="T14" i="11"/>
  <c r="T15" i="11"/>
  <c r="T16" i="11"/>
  <c r="T17" i="11"/>
  <c r="T18" i="11"/>
  <c r="T19" i="11"/>
  <c r="T9" i="11"/>
  <c r="S20" i="11"/>
  <c r="AF14" i="13" l="1"/>
  <c r="AF23" i="13"/>
  <c r="AF6" i="13"/>
  <c r="AF15" i="13"/>
  <c r="AF7" i="13"/>
  <c r="AF16" i="13"/>
  <c r="AF8" i="13"/>
  <c r="AF17" i="13"/>
  <c r="AF9" i="13"/>
  <c r="AF18" i="13"/>
  <c r="AF10" i="13"/>
  <c r="AF19" i="13"/>
  <c r="AF5" i="13"/>
  <c r="AF11" i="13"/>
  <c r="AF20" i="13"/>
  <c r="AF12" i="13"/>
  <c r="AF22" i="13"/>
  <c r="AF13" i="13"/>
  <c r="W41" i="13"/>
  <c r="W33" i="13"/>
  <c r="W25" i="13"/>
  <c r="W17" i="13"/>
  <c r="W9" i="13"/>
  <c r="P4" i="13"/>
  <c r="P43" i="13"/>
  <c r="P35" i="13"/>
  <c r="P27" i="13"/>
  <c r="P19" i="13"/>
  <c r="P11" i="13"/>
  <c r="W4" i="13"/>
  <c r="W40" i="13"/>
  <c r="W32" i="13"/>
  <c r="W24" i="13"/>
  <c r="W16" i="13"/>
  <c r="P5" i="13"/>
  <c r="P42" i="13"/>
  <c r="P34" i="13"/>
  <c r="P26" i="13"/>
  <c r="P18" i="13"/>
  <c r="P10" i="13"/>
  <c r="W47" i="13"/>
  <c r="W39" i="13"/>
  <c r="W31" i="13"/>
  <c r="W23" i="13"/>
  <c r="W7" i="13"/>
  <c r="P49" i="13"/>
  <c r="P41" i="13"/>
  <c r="P33" i="13"/>
  <c r="P25" i="13"/>
  <c r="P17" i="13"/>
  <c r="P9" i="13"/>
  <c r="W46" i="13"/>
  <c r="W38" i="13"/>
  <c r="W30" i="13"/>
  <c r="W22" i="13"/>
  <c r="W14" i="13"/>
  <c r="P48" i="13"/>
  <c r="P40" i="13"/>
  <c r="P32" i="13"/>
  <c r="P24" i="13"/>
  <c r="P16" i="13"/>
  <c r="P8" i="13"/>
  <c r="W45" i="13"/>
  <c r="W37" i="13"/>
  <c r="W29" i="13"/>
  <c r="W21" i="13"/>
  <c r="W13" i="13"/>
  <c r="W5" i="13"/>
  <c r="P47" i="13"/>
  <c r="P39" i="13"/>
  <c r="P31" i="13"/>
  <c r="P23" i="13"/>
  <c r="P15" i="13"/>
  <c r="P7" i="13"/>
  <c r="W44" i="13"/>
  <c r="W36" i="13"/>
  <c r="W28" i="13"/>
  <c r="W20" i="13"/>
  <c r="W12" i="13"/>
  <c r="P46" i="13"/>
  <c r="P38" i="13"/>
  <c r="P30" i="13"/>
  <c r="P22" i="13"/>
  <c r="P14" i="13"/>
  <c r="P6" i="13"/>
  <c r="W43" i="13"/>
  <c r="W35" i="13"/>
  <c r="W27" i="13"/>
  <c r="W19" i="13"/>
  <c r="W11" i="13"/>
  <c r="W42" i="13"/>
  <c r="W34" i="13"/>
  <c r="W26" i="13"/>
  <c r="W18" i="13"/>
  <c r="W10" i="13"/>
  <c r="P45" i="13"/>
  <c r="P37" i="13"/>
  <c r="P29" i="13"/>
  <c r="P21" i="13"/>
  <c r="P13" i="13"/>
  <c r="P44" i="13"/>
  <c r="W8" i="13"/>
  <c r="W6" i="13"/>
  <c r="P36" i="13"/>
  <c r="P28" i="13"/>
  <c r="P20" i="13"/>
  <c r="P12" i="13"/>
  <c r="R4" i="13" l="1" a="1"/>
  <c r="R4" i="13" s="1"/>
  <c r="Y4" i="13" a="1"/>
  <c r="Y4" i="1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<sst xmlns="http://schemas.openxmlformats.org/spreadsheetml/2006/main" count="1054" uniqueCount="184">
  <si>
    <t>10x 3' v3</t>
  </si>
  <si>
    <t>10x 3' v2</t>
  </si>
  <si>
    <t>CELLxGENE</t>
    <phoneticPr fontId="1"/>
  </si>
  <si>
    <t>?</t>
  </si>
  <si>
    <t>ENCODE project</t>
    <phoneticPr fontId="1"/>
  </si>
  <si>
    <t>10x chromium</t>
  </si>
  <si>
    <t>drop-seq</t>
  </si>
  <si>
    <t>inDrops</t>
  </si>
  <si>
    <t>PanglaoDB</t>
    <phoneticPr fontId="1"/>
  </si>
  <si>
    <t>Single Cell Expression Atlas</t>
    <phoneticPr fontId="1"/>
  </si>
  <si>
    <t>10x Genomics</t>
    <phoneticPr fontId="1"/>
  </si>
  <si>
    <t>DroNc-seq</t>
  </si>
  <si>
    <t>10x 3' v3.1</t>
  </si>
  <si>
    <t>10x 3' v1</t>
  </si>
  <si>
    <t>10x 3'</t>
  </si>
  <si>
    <t>MIRACL-Seq</t>
  </si>
  <si>
    <t>Single Cell Portal</t>
    <phoneticPr fontId="1"/>
  </si>
  <si>
    <t>Eye</t>
  </si>
  <si>
    <t>Brain</t>
  </si>
  <si>
    <t>Small intestine</t>
  </si>
  <si>
    <t>Nerve cells</t>
  </si>
  <si>
    <t>Blood vessels</t>
  </si>
  <si>
    <t>Gastric organoids</t>
  </si>
  <si>
    <t>Bone marrow</t>
  </si>
  <si>
    <t>Lacrimal gland</t>
  </si>
  <si>
    <t>Pancreas</t>
  </si>
  <si>
    <t>Damaged hippocampus</t>
  </si>
  <si>
    <t>Skin</t>
  </si>
  <si>
    <t>Mesentery</t>
  </si>
  <si>
    <t>Embryoid body</t>
  </si>
  <si>
    <t>Caudal neural crest</t>
  </si>
  <si>
    <t>Lateral neural crest</t>
  </si>
  <si>
    <t>Medial neural crest</t>
  </si>
  <si>
    <t>Heart</t>
  </si>
  <si>
    <t>Thymus</t>
  </si>
  <si>
    <t>Microglia</t>
  </si>
  <si>
    <t>Spinal cord</t>
  </si>
  <si>
    <t>Embryo</t>
  </si>
  <si>
    <t>Tongue</t>
  </si>
  <si>
    <t>Liver</t>
  </si>
  <si>
    <t>Bladder</t>
  </si>
  <si>
    <t>Spleen</t>
  </si>
  <si>
    <t>Muscles</t>
  </si>
  <si>
    <t>Trachea</t>
  </si>
  <si>
    <t>Yolk sac</t>
  </si>
  <si>
    <t>Prostate</t>
  </si>
  <si>
    <t>Fat</t>
  </si>
  <si>
    <t>Oligodendrocyte culture</t>
  </si>
  <si>
    <t>Neuron</t>
  </si>
  <si>
    <t>Leg</t>
  </si>
  <si>
    <t>Adrenal gland</t>
  </si>
  <si>
    <t>Large intestine</t>
  </si>
  <si>
    <t>E18</t>
  </si>
  <si>
    <t>P55</t>
  </si>
  <si>
    <t>P60</t>
  </si>
  <si>
    <t>P75</t>
  </si>
  <si>
    <t>P78</t>
  </si>
  <si>
    <t>not clear</t>
  </si>
  <si>
    <t>P0</t>
  </si>
  <si>
    <t>P21</t>
  </si>
  <si>
    <t>P70</t>
  </si>
  <si>
    <t>E13.5</t>
  </si>
  <si>
    <t>P35</t>
  </si>
  <si>
    <t>P56</t>
  </si>
  <si>
    <t>P51</t>
  </si>
  <si>
    <t>E18.5</t>
  </si>
  <si>
    <t>P120</t>
  </si>
  <si>
    <t>P7</t>
  </si>
  <si>
    <t>P17</t>
  </si>
  <si>
    <t>P84</t>
  </si>
  <si>
    <t>P63</t>
  </si>
  <si>
    <t>P49</t>
  </si>
  <si>
    <t>P651</t>
  </si>
  <si>
    <t>P30</t>
  </si>
  <si>
    <t>P14</t>
  </si>
  <si>
    <t>P8</t>
  </si>
  <si>
    <t>P23</t>
  </si>
  <si>
    <t>P12</t>
  </si>
  <si>
    <t>P5</t>
  </si>
  <si>
    <t>P10</t>
  </si>
  <si>
    <t>E13</t>
  </si>
  <si>
    <t>not clea</t>
  </si>
  <si>
    <t>P90</t>
  </si>
  <si>
    <t>P50</t>
  </si>
  <si>
    <t>P77</t>
  </si>
  <si>
    <t>P42</t>
  </si>
  <si>
    <t>P112</t>
  </si>
  <si>
    <t>P20</t>
  </si>
  <si>
    <t>P210</t>
  </si>
  <si>
    <t>E15.5</t>
  </si>
  <si>
    <t>P105</t>
  </si>
  <si>
    <t>E19.5</t>
  </si>
  <si>
    <t>P53</t>
  </si>
  <si>
    <t>P16</t>
  </si>
  <si>
    <t>P28</t>
  </si>
  <si>
    <t>P6</t>
  </si>
  <si>
    <t>E10.5</t>
  </si>
  <si>
    <t>DroNc-seq</t>
    <phoneticPr fontId="1"/>
  </si>
  <si>
    <t>MIRACL-Seq</t>
    <phoneticPr fontId="1"/>
  </si>
  <si>
    <t>inDrops</t>
    <phoneticPr fontId="1"/>
  </si>
  <si>
    <t>Datasets</t>
    <phoneticPr fontId="1"/>
  </si>
  <si>
    <t>Cells</t>
    <phoneticPr fontId="1"/>
  </si>
  <si>
    <t>このexcelシートの合計</t>
    <rPh sb="11" eb="13">
      <t>ゴウケイ</t>
    </rPh>
    <phoneticPr fontId="1"/>
  </si>
  <si>
    <t>Lung</t>
    <phoneticPr fontId="1"/>
  </si>
  <si>
    <t>Bone marrow</t>
    <phoneticPr fontId="1"/>
  </si>
  <si>
    <t>Kidney</t>
    <phoneticPr fontId="1"/>
  </si>
  <si>
    <t>Testis</t>
    <phoneticPr fontId="1"/>
  </si>
  <si>
    <t>Mammary gland</t>
    <phoneticPr fontId="1"/>
  </si>
  <si>
    <t>Trigeminal nerve</t>
    <phoneticPr fontId="1"/>
  </si>
  <si>
    <t>Cortex</t>
    <phoneticPr fontId="1"/>
  </si>
  <si>
    <t>Intestinal epithelium</t>
    <phoneticPr fontId="1"/>
  </si>
  <si>
    <t>Intestinal organoids</t>
    <phoneticPr fontId="1"/>
  </si>
  <si>
    <t>P0-P9</t>
    <phoneticPr fontId="1"/>
  </si>
  <si>
    <t>P10-P19</t>
  </si>
  <si>
    <t>P20-P29</t>
  </si>
  <si>
    <t>P30-P39</t>
  </si>
  <si>
    <t>P40-P49</t>
  </si>
  <si>
    <t>P50-P59</t>
  </si>
  <si>
    <t>P60-P69</t>
  </si>
  <si>
    <t>P70-P79</t>
  </si>
  <si>
    <t>P80-P89</t>
  </si>
  <si>
    <t>P90-P99</t>
  </si>
  <si>
    <t>P100-P660</t>
  </si>
  <si>
    <t>Lateral nucleus</t>
    <phoneticPr fontId="1"/>
  </si>
  <si>
    <t>age(we know.)</t>
    <phoneticPr fontId="1"/>
  </si>
  <si>
    <t>unique</t>
    <phoneticPr fontId="1"/>
  </si>
  <si>
    <t>count</t>
    <phoneticPr fontId="1"/>
  </si>
  <si>
    <t>total</t>
    <phoneticPr fontId="1"/>
  </si>
  <si>
    <t>sorted(Bring ‘not clear’ to the bottom)</t>
    <phoneticPr fontId="1"/>
  </si>
  <si>
    <t>percentage</t>
    <phoneticPr fontId="1"/>
  </si>
  <si>
    <t>sorted(P3 count)</t>
    <phoneticPr fontId="1"/>
  </si>
  <si>
    <t>persentage</t>
    <phoneticPr fontId="1"/>
  </si>
  <si>
    <t>age(we know)</t>
    <phoneticPr fontId="1"/>
  </si>
  <si>
    <t>sorted(U3 age)</t>
    <phoneticPr fontId="1"/>
  </si>
  <si>
    <t>make fig</t>
    <phoneticPr fontId="1"/>
  </si>
  <si>
    <t>percentage</t>
    <phoneticPr fontId="1"/>
  </si>
  <si>
    <t>age</t>
    <phoneticPr fontId="1"/>
  </si>
  <si>
    <t>rate</t>
    <phoneticPr fontId="1"/>
  </si>
  <si>
    <t>A1</t>
    <phoneticPr fontId="1"/>
  </si>
  <si>
    <t>A2</t>
    <phoneticPr fontId="1"/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</si>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</sst>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1" xfId="0" applyFont="1" applyBorder="1" applyAlignment="1">
      <alignment vertical="center" wrapText="1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2" fillId="0" borderId="12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20B2AA"/>
      <color rgb="FFD2691E"/>
      <color rgb="FF800000"/>
      <color rgb="FFB22222"/>
      <color rgb="FFFA8072"/>
      <color rgb="FFFF7F50"/>
      <color rgb="FFFF4500"/>
      <color rgb="FFFF0000"/>
      <color rgb="FF48D1CC"/>
      <color rgb="FF40E0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r>
              <a:rPr lang="en-US" altLang="ja-JP" sz="1500" b="0" baseline="0"/>
              <a:t>Datasets and Cells per databases</a:t>
            </a:r>
            <a:endParaRPr lang="ja-JP" sz="1500" b="0" baseline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Datasets_and_Cells_per_database!$B$2</c:f>
              <c:strCache>
                <c:ptCount val="1"/>
                <c:pt idx="0">
                  <c:v>10x Genomics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Datasets_and_Cells_per_database!$C$1:$D$1</c:f>
              <c:strCache>
                <c:ptCount val="2"/>
                <c:pt idx="0">
                  <c:v>Datasets</c:v>
                </c:pt>
                <c:pt idx="1">
                  <c:v>Cells</c:v>
                </c:pt>
              </c:strCache>
            </c:strRef>
          </c:cat>
          <c:val>
            <c:numRef>
              <c:f>Datasets_and_Cells_per_database!$C$2:$D$2</c:f>
              <c:numCache>
                <c:formatCode>General</c:formatCode>
                <c:ptCount val="2"/>
                <c:pt idx="0">
                  <c:v>15</c:v>
                </c:pt>
                <c:pt idx="1">
                  <c:v>1607988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E3-4D49-A228-DCD64A7D2A13}"/>
            </c:ext>
          </c:extLst>
        </c:ser>
        <c:ser>
          <c:idx val="1"/>
          <c:order val="1"/>
          <c:tx>
            <c:strRef>
              <c:f>Datasets_and_Cells_per_database!$B$3</c:f>
              <c:strCache>
                <c:ptCount val="1"/>
                <c:pt idx="0">
                  <c:v>CELLxGENE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Datasets_and_Cells_per_database!$C$1:$D$1</c:f>
              <c:strCache>
                <c:ptCount val="2"/>
                <c:pt idx="0">
                  <c:v>Datasets</c:v>
                </c:pt>
                <c:pt idx="1">
                  <c:v>Cells</c:v>
                </c:pt>
              </c:strCache>
            </c:strRef>
          </c:cat>
          <c:val>
            <c:numRef>
              <c:f>Datasets_and_Cells_per_database!$C$3:$D$3</c:f>
              <c:numCache>
                <c:formatCode>General</c:formatCode>
                <c:ptCount val="2"/>
                <c:pt idx="0">
                  <c:v>5</c:v>
                </c:pt>
                <c:pt idx="1">
                  <c:v>1745609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E3-4D49-A228-DCD64A7D2A13}"/>
            </c:ext>
          </c:extLst>
        </c:ser>
        <c:ser>
          <c:idx val="2"/>
          <c:order val="2"/>
          <c:tx>
            <c:strRef>
              <c:f>Datasets_and_Cells_per_database!$B$4</c:f>
              <c:strCache>
                <c:ptCount val="1"/>
                <c:pt idx="0">
                  <c:v>ENCODE project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Datasets_and_Cells_per_database!$C$1:$D$1</c:f>
              <c:strCache>
                <c:ptCount val="2"/>
                <c:pt idx="0">
                  <c:v>Datasets</c:v>
                </c:pt>
                <c:pt idx="1">
                  <c:v>Cells</c:v>
                </c:pt>
              </c:strCache>
            </c:strRef>
          </c:cat>
          <c:val>
            <c:numRef>
              <c:f>Datasets_and_Cells_per_database!$C$4:$D$4</c:f>
              <c:numCache>
                <c:formatCode>General</c:formatCode>
                <c:ptCount val="2"/>
                <c:pt idx="0">
                  <c:v>18</c:v>
                </c:pt>
                <c:pt idx="1">
                  <c:v>1137820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E3-4D49-A228-DCD64A7D2A13}"/>
            </c:ext>
          </c:extLst>
        </c:ser>
        <c:ser>
          <c:idx val="3"/>
          <c:order val="3"/>
          <c:tx>
            <c:strRef>
              <c:f>Datasets_and_Cells_per_database!$B$5</c:f>
              <c:strCache>
                <c:ptCount val="1"/>
                <c:pt idx="0">
                  <c:v>PanglaoDB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Datasets_and_Cells_per_database!$C$1:$D$1</c:f>
              <c:strCache>
                <c:ptCount val="2"/>
                <c:pt idx="0">
                  <c:v>Datasets</c:v>
                </c:pt>
                <c:pt idx="1">
                  <c:v>Cells</c:v>
                </c:pt>
              </c:strCache>
            </c:strRef>
          </c:cat>
          <c:val>
            <c:numRef>
              <c:f>Datasets_and_Cells_per_database!$C$5:$D$5</c:f>
              <c:numCache>
                <c:formatCode>General</c:formatCode>
                <c:ptCount val="2"/>
                <c:pt idx="0">
                  <c:v>959</c:v>
                </c:pt>
                <c:pt idx="1">
                  <c:v>11574376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E3-4D49-A228-DCD64A7D2A13}"/>
            </c:ext>
          </c:extLst>
        </c:ser>
        <c:ser>
          <c:idx val="4"/>
          <c:order val="4"/>
          <c:tx>
            <c:strRef>
              <c:f>Datasets_and_Cells_per_database!$B$6</c:f>
              <c:strCache>
                <c:ptCount val="1"/>
                <c:pt idx="0">
                  <c:v>Single Cell Expression Atlas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Datasets_and_Cells_per_database!$C$1:$D$1</c:f>
              <c:strCache>
                <c:ptCount val="2"/>
                <c:pt idx="0">
                  <c:v>Datasets</c:v>
                </c:pt>
                <c:pt idx="1">
                  <c:v>Cells</c:v>
                </c:pt>
              </c:strCache>
            </c:strRef>
          </c:cat>
          <c:val>
            <c:numRef>
              <c:f>Datasets_and_Cells_per_database!$C$6:$D$6</c:f>
              <c:numCache>
                <c:formatCode>General</c:formatCode>
                <c:ptCount val="2"/>
                <c:pt idx="0">
                  <c:v>42</c:v>
                </c:pt>
                <c:pt idx="1">
                  <c:v>1122280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E3-4D49-A228-DCD64A7D2A13}"/>
            </c:ext>
          </c:extLst>
        </c:ser>
        <c:ser>
          <c:idx val="5"/>
          <c:order val="5"/>
          <c:tx>
            <c:strRef>
              <c:f>Datasets_and_Cells_per_database!$B$7</c:f>
              <c:strCache>
                <c:ptCount val="1"/>
                <c:pt idx="0">
                  <c:v>Single Cell Portal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Datasets_and_Cells_per_database!$C$1:$D$1</c:f>
              <c:strCache>
                <c:ptCount val="2"/>
                <c:pt idx="0">
                  <c:v>Datasets</c:v>
                </c:pt>
                <c:pt idx="1">
                  <c:v>Cells</c:v>
                </c:pt>
              </c:strCache>
            </c:strRef>
          </c:cat>
          <c:val>
            <c:numRef>
              <c:f>Datasets_and_Cells_per_database!$C$7:$D$7</c:f>
              <c:numCache>
                <c:formatCode>General</c:formatCode>
                <c:ptCount val="2"/>
                <c:pt idx="0">
                  <c:v>50</c:v>
                </c:pt>
                <c:pt idx="1">
                  <c:v>3441955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E3-4D49-A228-DCD64A7D2A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11700256"/>
        <c:axId val="611698816"/>
      </c:barChart>
      <c:catAx>
        <c:axId val="61170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ja-JP"/>
          </a:p>
        </c:txPr>
        <c:crossAx val="611698816"/>
        <c:crosses val="autoZero"/>
        <c:auto val="1"/>
        <c:lblAlgn val="ctr"/>
        <c:lblOffset val="100"/>
        <c:noMultiLvlLbl val="0"/>
      </c:catAx>
      <c:valAx>
        <c:axId val="611698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ja-JP"/>
          </a:p>
        </c:txPr>
        <c:crossAx val="611700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tx1"/>
          </a:solidFill>
          <a:latin typeface="Arial" panose="020B0604020202020204" pitchFamily="34" charset="0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r>
              <a:rPr lang="en-US" sz="1200" baseline="0">
                <a:solidFill>
                  <a:schemeClr val="tx1"/>
                </a:solidFill>
                <a:latin typeface="Arial" panose="020B0604020202020204" pitchFamily="34" charset="0"/>
              </a:rPr>
              <a:t>Protocol rate in mouse-Genecorpus-20M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Protocol_rate!$V$9:$V$19</c:f>
              <c:strCache>
                <c:ptCount val="11"/>
                <c:pt idx="0">
                  <c:v>10x chromium</c:v>
                </c:pt>
                <c:pt idx="1">
                  <c:v>drop-seq</c:v>
                </c:pt>
                <c:pt idx="2">
                  <c:v>10x 3' v2</c:v>
                </c:pt>
                <c:pt idx="3">
                  <c:v>10x 3' v3</c:v>
                </c:pt>
                <c:pt idx="4">
                  <c:v>10x 3' v3.1</c:v>
                </c:pt>
                <c:pt idx="5">
                  <c:v>10x 3'</c:v>
                </c:pt>
                <c:pt idx="6">
                  <c:v>10x 3' v1</c:v>
                </c:pt>
                <c:pt idx="7">
                  <c:v>DroNc-seq</c:v>
                </c:pt>
                <c:pt idx="8">
                  <c:v>MIRACL-Seq</c:v>
                </c:pt>
                <c:pt idx="9">
                  <c:v>inDrops</c:v>
                </c:pt>
                <c:pt idx="10">
                  <c:v>?</c:v>
                </c:pt>
              </c:strCache>
            </c:strRef>
          </c:cat>
          <c:val>
            <c:numRef>
              <c:f>Protocol_rate!$X$9:$X$19</c:f>
              <c:numCache>
                <c:formatCode>General</c:formatCode>
                <c:ptCount val="11"/>
                <c:pt idx="0">
                  <c:v>73.52</c:v>
                </c:pt>
                <c:pt idx="1">
                  <c:v>16.8</c:v>
                </c:pt>
                <c:pt idx="2">
                  <c:v>4.3099999999999996</c:v>
                </c:pt>
                <c:pt idx="3">
                  <c:v>1.78</c:v>
                </c:pt>
                <c:pt idx="4">
                  <c:v>0.93</c:v>
                </c:pt>
                <c:pt idx="5">
                  <c:v>0.46</c:v>
                </c:pt>
                <c:pt idx="6">
                  <c:v>0.09</c:v>
                </c:pt>
                <c:pt idx="7">
                  <c:v>0.09</c:v>
                </c:pt>
                <c:pt idx="8">
                  <c:v>0.09</c:v>
                </c:pt>
                <c:pt idx="9">
                  <c:v>0.09</c:v>
                </c:pt>
                <c:pt idx="10">
                  <c:v>1.78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7B-4B7E-A83B-084B80F6E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80821840"/>
        <c:axId val="8808189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Protocol_rate!$V$9:$V$19</c15:sqref>
                        </c15:formulaRef>
                      </c:ext>
                    </c:extLst>
                    <c:strCache>
                      <c:ptCount val="11"/>
                      <c:pt idx="0">
                        <c:v>10x chromium</c:v>
                      </c:pt>
                      <c:pt idx="1">
                        <c:v>drop-seq</c:v>
                      </c:pt>
                      <c:pt idx="2">
                        <c:v>10x 3' v2</c:v>
                      </c:pt>
                      <c:pt idx="3">
                        <c:v>10x 3' v3</c:v>
                      </c:pt>
                      <c:pt idx="4">
                        <c:v>10x 3' v3.1</c:v>
                      </c:pt>
                      <c:pt idx="5">
                        <c:v>10x 3'</c:v>
                      </c:pt>
                      <c:pt idx="6">
                        <c:v>10x 3' v1</c:v>
                      </c:pt>
                      <c:pt idx="7">
                        <c:v>DroNc-seq</c:v>
                      </c:pt>
                      <c:pt idx="8">
                        <c:v>MIRACL-Seq</c:v>
                      </c:pt>
                      <c:pt idx="9">
                        <c:v>inDrops</c:v>
                      </c:pt>
                      <c:pt idx="10">
                        <c:v>?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Protocol_rate!$W$9:$W$19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783</c:v>
                      </c:pt>
                      <c:pt idx="1">
                        <c:v>179</c:v>
                      </c:pt>
                      <c:pt idx="2">
                        <c:v>46</c:v>
                      </c:pt>
                      <c:pt idx="3">
                        <c:v>19</c:v>
                      </c:pt>
                      <c:pt idx="4">
                        <c:v>10</c:v>
                      </c:pt>
                      <c:pt idx="5">
                        <c:v>5</c:v>
                      </c:pt>
                      <c:pt idx="6">
                        <c:v>1</c:v>
                      </c:pt>
                      <c:pt idx="7">
                        <c:v>1</c:v>
                      </c:pt>
                      <c:pt idx="8">
                        <c:v>1</c:v>
                      </c:pt>
                      <c:pt idx="9">
                        <c:v>1</c:v>
                      </c:pt>
                      <c:pt idx="10">
                        <c:v>19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C57B-4B7E-A83B-084B80F6E929}"/>
                  </c:ext>
                </c:extLst>
              </c15:ser>
            </c15:filteredBarSeries>
          </c:ext>
        </c:extLst>
      </c:barChart>
      <c:catAx>
        <c:axId val="880821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Protocol</a:t>
                </a:r>
                <a:endParaRPr lang="ja-JP" altLang="en-US">
                  <a:solidFill>
                    <a:schemeClr val="tx1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ja-JP"/>
          </a:p>
        </c:txPr>
        <c:crossAx val="880818960"/>
        <c:crosses val="autoZero"/>
        <c:auto val="1"/>
        <c:lblAlgn val="ctr"/>
        <c:lblOffset val="100"/>
        <c:noMultiLvlLbl val="0"/>
      </c:catAx>
      <c:valAx>
        <c:axId val="880818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Rate</a:t>
                </a:r>
                <a:r>
                  <a:rPr lang="en-US" altLang="ja-JP" baseline="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(%)</a:t>
                </a:r>
                <a:endParaRPr lang="ja-JP" altLang="en-US">
                  <a:solidFill>
                    <a:schemeClr val="tx1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ja-JP"/>
          </a:p>
        </c:txPr>
        <c:crossAx val="88082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altLang="ja-JP" sz="1300" b="0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Age of mouse in mouse-Genecorpus-20M</a:t>
            </a:r>
            <a:endParaRPr lang="ja-JP" altLang="en-US" sz="13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ja-JP" alt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Age_rate!$AD$5</c:f>
              <c:strCache>
                <c:ptCount val="1"/>
                <c:pt idx="0">
                  <c:v>E10.5</c:v>
                </c:pt>
              </c:strCache>
            </c:strRef>
          </c:tx>
          <c:spPr>
            <a:solidFill>
              <a:srgbClr val="D2691E"/>
            </a:solidFill>
            <a:ln>
              <a:noFill/>
            </a:ln>
            <a:effectLst/>
          </c:spPr>
          <c:invertIfNegative val="0"/>
          <c:val>
            <c:numRef>
              <c:f>Age_rate!$AF$5</c:f>
              <c:numCache>
                <c:formatCode>General</c:formatCode>
                <c:ptCount val="1"/>
                <c:pt idx="0">
                  <c:v>1.2626E-3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9E-4083-9266-3348E4A63CF2}"/>
            </c:ext>
          </c:extLst>
        </c:ser>
        <c:ser>
          <c:idx val="1"/>
          <c:order val="1"/>
          <c:tx>
            <c:strRef>
              <c:f>Age_rate!$AD$6</c:f>
              <c:strCache>
                <c:ptCount val="1"/>
                <c:pt idx="0">
                  <c:v>E13</c:v>
                </c:pt>
              </c:strCache>
            </c:strRef>
          </c:tx>
          <c:spPr>
            <a:solidFill>
              <a:srgbClr val="800000"/>
            </a:solidFill>
            <a:ln>
              <a:noFill/>
            </a:ln>
            <a:effectLst/>
          </c:spPr>
          <c:invertIfNegative val="0"/>
          <c:val>
            <c:numRef>
              <c:f>Age_rate!$AF$6</c:f>
              <c:numCache>
                <c:formatCode>General</c:formatCode>
                <c:ptCount val="1"/>
                <c:pt idx="0">
                  <c:v>1.2626E-3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9E-4083-9266-3348E4A63CF2}"/>
            </c:ext>
          </c:extLst>
        </c:ser>
        <c:ser>
          <c:idx val="2"/>
          <c:order val="2"/>
          <c:tx>
            <c:strRef>
              <c:f>Age_rate!$AD$7</c:f>
              <c:strCache>
                <c:ptCount val="1"/>
                <c:pt idx="0">
                  <c:v>E13.5</c:v>
                </c:pt>
              </c:strCache>
            </c:strRef>
          </c:tx>
          <c:spPr>
            <a:solidFill>
              <a:srgbClr val="B22222"/>
            </a:solidFill>
            <a:ln>
              <a:noFill/>
            </a:ln>
            <a:effectLst/>
          </c:spPr>
          <c:invertIfNegative val="0"/>
          <c:val>
            <c:numRef>
              <c:f>Age_rate!$AF$7</c:f>
              <c:numCache>
                <c:formatCode>General</c:formatCode>
                <c:ptCount val="1"/>
                <c:pt idx="0">
                  <c:v>1.13636E-2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9E-4083-9266-3348E4A63CF2}"/>
            </c:ext>
          </c:extLst>
        </c:ser>
        <c:ser>
          <c:idx val="3"/>
          <c:order val="3"/>
          <c:tx>
            <c:strRef>
              <c:f>Age_rate!$AD$8</c:f>
              <c:strCache>
                <c:ptCount val="1"/>
                <c:pt idx="0">
                  <c:v>E15.5</c:v>
                </c:pt>
              </c:strCache>
            </c:strRef>
          </c:tx>
          <c:spPr>
            <a:solidFill>
              <a:srgbClr val="FA8072"/>
            </a:solidFill>
            <a:ln>
              <a:noFill/>
            </a:ln>
            <a:effectLst/>
          </c:spPr>
          <c:invertIfNegative val="0"/>
          <c:val>
            <c:numRef>
              <c:f>Age_rate!$AF$8</c:f>
              <c:numCache>
                <c:formatCode>General</c:formatCode>
                <c:ptCount val="1"/>
                <c:pt idx="0">
                  <c:v>6.3131000000000003E-3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9E-4083-9266-3348E4A63CF2}"/>
            </c:ext>
          </c:extLst>
        </c:ser>
        <c:ser>
          <c:idx val="4"/>
          <c:order val="4"/>
          <c:tx>
            <c:strRef>
              <c:f>Age_rate!$AD$9</c:f>
              <c:strCache>
                <c:ptCount val="1"/>
                <c:pt idx="0">
                  <c:v>E18</c:v>
                </c:pt>
              </c:strCache>
            </c:strRef>
          </c:tx>
          <c:spPr>
            <a:solidFill>
              <a:srgbClr val="FF7F50"/>
            </a:solidFill>
            <a:ln>
              <a:noFill/>
            </a:ln>
            <a:effectLst/>
          </c:spPr>
          <c:invertIfNegative val="0"/>
          <c:val>
            <c:numRef>
              <c:f>Age_rate!$AF$9</c:f>
              <c:numCache>
                <c:formatCode>General</c:formatCode>
                <c:ptCount val="1"/>
                <c:pt idx="0">
                  <c:v>1.7676799999999999E-2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9E-4083-9266-3348E4A63CF2}"/>
            </c:ext>
          </c:extLst>
        </c:ser>
        <c:ser>
          <c:idx val="5"/>
          <c:order val="5"/>
          <c:tx>
            <c:strRef>
              <c:f>Age_rate!$AD$10</c:f>
              <c:strCache>
                <c:ptCount val="1"/>
                <c:pt idx="0">
                  <c:v>E18.5</c:v>
                </c:pt>
              </c:strCache>
            </c:strRef>
          </c:tx>
          <c:spPr>
            <a:solidFill>
              <a:srgbClr val="FF4500"/>
            </a:solidFill>
            <a:ln>
              <a:noFill/>
            </a:ln>
            <a:effectLst/>
          </c:spPr>
          <c:invertIfNegative val="0"/>
          <c:val>
            <c:numRef>
              <c:f>Age_rate!$AF$10</c:f>
              <c:numCache>
                <c:formatCode>General</c:formatCode>
                <c:ptCount val="1"/>
                <c:pt idx="0">
                  <c:v>6.3131000000000003E-3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A9E-4083-9266-3348E4A63CF2}"/>
            </c:ext>
          </c:extLst>
        </c:ser>
        <c:ser>
          <c:idx val="6"/>
          <c:order val="6"/>
          <c:tx>
            <c:strRef>
              <c:f>Age_rate!$AD$11</c:f>
              <c:strCache>
                <c:ptCount val="1"/>
                <c:pt idx="0">
                  <c:v>E19.5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Age_rate!$AF$11</c:f>
              <c:numCache>
                <c:formatCode>General</c:formatCode>
                <c:ptCount val="1"/>
                <c:pt idx="0">
                  <c:v>1.2626E-3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A9E-4083-9266-3348E4A63CF2}"/>
            </c:ext>
          </c:extLst>
        </c:ser>
        <c:ser>
          <c:idx val="7"/>
          <c:order val="7"/>
          <c:tx>
            <c:strRef>
              <c:f>Age_rate!$AD$12</c:f>
              <c:strCache>
                <c:ptCount val="1"/>
                <c:pt idx="0">
                  <c:v>P0-P9</c:v>
                </c:pt>
              </c:strCache>
            </c:strRef>
          </c:tx>
          <c:spPr>
            <a:solidFill>
              <a:srgbClr val="0000FF"/>
            </a:solidFill>
            <a:ln>
              <a:noFill/>
            </a:ln>
            <a:effectLst/>
          </c:spPr>
          <c:invertIfNegative val="0"/>
          <c:val>
            <c:numRef>
              <c:f>Age_rate!$AF$12</c:f>
              <c:numCache>
                <c:formatCode>General</c:formatCode>
                <c:ptCount val="1"/>
                <c:pt idx="0">
                  <c:v>3.0303E-2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A9E-4083-9266-3348E4A63CF2}"/>
            </c:ext>
          </c:extLst>
        </c:ser>
        <c:ser>
          <c:idx val="8"/>
          <c:order val="8"/>
          <c:tx>
            <c:strRef>
              <c:f>Age_rate!$AD$13</c:f>
              <c:strCache>
                <c:ptCount val="1"/>
                <c:pt idx="0">
                  <c:v>P10-P19</c:v>
                </c:pt>
              </c:strCache>
            </c:strRef>
          </c:tx>
          <c:spPr>
            <a:solidFill>
              <a:srgbClr val="1E90FF"/>
            </a:solidFill>
            <a:ln>
              <a:noFill/>
            </a:ln>
            <a:effectLst/>
          </c:spPr>
          <c:invertIfNegative val="0"/>
          <c:val>
            <c:numRef>
              <c:f>Age_rate!$AF$13</c:f>
              <c:numCache>
                <c:formatCode>General</c:formatCode>
                <c:ptCount val="1"/>
                <c:pt idx="0">
                  <c:v>6.4393900000000004E-2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A9E-4083-9266-3348E4A63CF2}"/>
            </c:ext>
          </c:extLst>
        </c:ser>
        <c:ser>
          <c:idx val="9"/>
          <c:order val="9"/>
          <c:tx>
            <c:strRef>
              <c:f>Age_rate!$AD$14</c:f>
              <c:strCache>
                <c:ptCount val="1"/>
                <c:pt idx="0">
                  <c:v>P20-P29</c:v>
                </c:pt>
              </c:strCache>
            </c:strRef>
          </c:tx>
          <c:spPr>
            <a:solidFill>
              <a:srgbClr val="6495ED"/>
            </a:solidFill>
            <a:ln>
              <a:noFill/>
            </a:ln>
            <a:effectLst/>
          </c:spPr>
          <c:invertIfNegative val="0"/>
          <c:val>
            <c:numRef>
              <c:f>Age_rate!$AF$14</c:f>
              <c:numCache>
                <c:formatCode>General</c:formatCode>
                <c:ptCount val="1"/>
                <c:pt idx="0">
                  <c:v>0.36489899999999997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A9E-4083-9266-3348E4A63CF2}"/>
            </c:ext>
          </c:extLst>
        </c:ser>
        <c:ser>
          <c:idx val="10"/>
          <c:order val="10"/>
          <c:tx>
            <c:strRef>
              <c:f>Age_rate!$AD$15</c:f>
              <c:strCache>
                <c:ptCount val="1"/>
                <c:pt idx="0">
                  <c:v>P30-P39</c:v>
                </c:pt>
              </c:strCache>
            </c:strRef>
          </c:tx>
          <c:spPr>
            <a:solidFill>
              <a:srgbClr val="00BFFF"/>
            </a:solidFill>
            <a:ln>
              <a:noFill/>
            </a:ln>
            <a:effectLst/>
          </c:spPr>
          <c:invertIfNegative val="0"/>
          <c:val>
            <c:numRef>
              <c:f>Age_rate!$AF$15</c:f>
              <c:numCache>
                <c:formatCode>General</c:formatCode>
                <c:ptCount val="1"/>
                <c:pt idx="0">
                  <c:v>3.6616200000000002E-2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9E-4083-9266-3348E4A63CF2}"/>
            </c:ext>
          </c:extLst>
        </c:ser>
        <c:ser>
          <c:idx val="11"/>
          <c:order val="11"/>
          <c:tx>
            <c:strRef>
              <c:f>Age_rate!$AD$16</c:f>
              <c:strCache>
                <c:ptCount val="1"/>
                <c:pt idx="0">
                  <c:v>P40-P49</c:v>
                </c:pt>
              </c:strCache>
            </c:strRef>
          </c:tx>
          <c:spPr>
            <a:solidFill>
              <a:srgbClr val="87CEFA"/>
            </a:solidFill>
            <a:ln>
              <a:noFill/>
            </a:ln>
            <a:effectLst/>
          </c:spPr>
          <c:invertIfNegative val="0"/>
          <c:val>
            <c:numRef>
              <c:f>Age_rate!$AF$16</c:f>
              <c:numCache>
                <c:formatCode>General</c:formatCode>
                <c:ptCount val="1"/>
                <c:pt idx="0">
                  <c:v>1.51515E-2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A9E-4083-9266-3348E4A63CF2}"/>
            </c:ext>
          </c:extLst>
        </c:ser>
        <c:ser>
          <c:idx val="12"/>
          <c:order val="12"/>
          <c:tx>
            <c:strRef>
              <c:f>Age_rate!$AD$17</c:f>
              <c:strCache>
                <c:ptCount val="1"/>
                <c:pt idx="0">
                  <c:v>P50-P59</c:v>
                </c:pt>
              </c:strCache>
            </c:strRef>
          </c:tx>
          <c:spPr>
            <a:solidFill>
              <a:srgbClr val="ADD8E6"/>
            </a:solidFill>
            <a:ln>
              <a:noFill/>
            </a:ln>
            <a:effectLst/>
          </c:spPr>
          <c:invertIfNegative val="0"/>
          <c:val>
            <c:numRef>
              <c:f>Age_rate!$AF$17</c:f>
              <c:numCache>
                <c:formatCode>General</c:formatCode>
                <c:ptCount val="1"/>
                <c:pt idx="0">
                  <c:v>0.1212121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A9E-4083-9266-3348E4A63CF2}"/>
            </c:ext>
          </c:extLst>
        </c:ser>
        <c:ser>
          <c:idx val="13"/>
          <c:order val="13"/>
          <c:tx>
            <c:strRef>
              <c:f>Age_rate!$AD$18</c:f>
              <c:strCache>
                <c:ptCount val="1"/>
                <c:pt idx="0">
                  <c:v>P60-P69</c:v>
                </c:pt>
              </c:strCache>
            </c:strRef>
          </c:tx>
          <c:spPr>
            <a:solidFill>
              <a:srgbClr val="AFEEEE"/>
            </a:solidFill>
            <a:ln>
              <a:noFill/>
            </a:ln>
            <a:effectLst/>
          </c:spPr>
          <c:invertIfNegative val="0"/>
          <c:val>
            <c:numRef>
              <c:f>Age_rate!$AF$18</c:f>
              <c:numCache>
                <c:formatCode>General</c:formatCode>
                <c:ptCount val="1"/>
                <c:pt idx="0">
                  <c:v>9.4697000000000003E-2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A9E-4083-9266-3348E4A63CF2}"/>
            </c:ext>
          </c:extLst>
        </c:ser>
        <c:ser>
          <c:idx val="14"/>
          <c:order val="14"/>
          <c:tx>
            <c:strRef>
              <c:f>Age_rate!$AD$19</c:f>
              <c:strCache>
                <c:ptCount val="1"/>
                <c:pt idx="0">
                  <c:v>P70-P79</c:v>
                </c:pt>
              </c:strCache>
            </c:strRef>
          </c:tx>
          <c:spPr>
            <a:solidFill>
              <a:srgbClr val="E0FFFF"/>
            </a:solidFill>
            <a:ln>
              <a:noFill/>
            </a:ln>
            <a:effectLst/>
          </c:spPr>
          <c:invertIfNegative val="0"/>
          <c:val>
            <c:numRef>
              <c:f>Age_rate!$AF$19</c:f>
              <c:numCache>
                <c:formatCode>General</c:formatCode>
                <c:ptCount val="1"/>
                <c:pt idx="0">
                  <c:v>9.7222199999999995E-2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A9E-4083-9266-3348E4A63CF2}"/>
            </c:ext>
          </c:extLst>
        </c:ser>
        <c:ser>
          <c:idx val="15"/>
          <c:order val="15"/>
          <c:tx>
            <c:strRef>
              <c:f>Age_rate!$AD$20</c:f>
              <c:strCache>
                <c:ptCount val="1"/>
                <c:pt idx="0">
                  <c:v>P80-P89</c:v>
                </c:pt>
              </c:strCache>
            </c:strRef>
          </c:tx>
          <c:spPr>
            <a:solidFill>
              <a:srgbClr val="00FFFF"/>
            </a:solidFill>
            <a:ln>
              <a:noFill/>
            </a:ln>
            <a:effectLst/>
          </c:spPr>
          <c:invertIfNegative val="0"/>
          <c:val>
            <c:numRef>
              <c:f>Age_rate!$AF$20</c:f>
              <c:numCache>
                <c:formatCode>General</c:formatCode>
                <c:ptCount val="1"/>
                <c:pt idx="0">
                  <c:v>4.2929299999999997E-2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5A9E-4083-9266-3348E4A63CF2}"/>
            </c:ext>
          </c:extLst>
        </c:ser>
        <c:ser>
          <c:idx val="16"/>
          <c:order val="16"/>
          <c:tx>
            <c:strRef>
              <c:f>Age_rate!$AD$21</c:f>
              <c:strCache>
                <c:ptCount val="1"/>
                <c:pt idx="0">
                  <c:v>P90-P99</c:v>
                </c:pt>
              </c:strCache>
            </c:strRef>
          </c:tx>
          <c:spPr>
            <a:solidFill>
              <a:srgbClr val="40E0D0"/>
            </a:solidFill>
            <a:ln>
              <a:noFill/>
            </a:ln>
            <a:effectLst/>
          </c:spPr>
          <c:invertIfNegative val="0"/>
          <c:val>
            <c:numRef>
              <c:f>Age_rate!$AF$21</c:f>
              <c:numCache>
                <c:formatCode>General</c:formatCode>
                <c:ptCount val="1"/>
                <c:pt idx="0">
                  <c:v>2.6515199999999999E-2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5A9E-4083-9266-3348E4A63CF2}"/>
            </c:ext>
          </c:extLst>
        </c:ser>
        <c:ser>
          <c:idx val="17"/>
          <c:order val="17"/>
          <c:tx>
            <c:strRef>
              <c:f>Age_rate!$AD$22</c:f>
              <c:strCache>
                <c:ptCount val="1"/>
                <c:pt idx="0">
                  <c:v>P100-P660</c:v>
                </c:pt>
              </c:strCache>
            </c:strRef>
          </c:tx>
          <c:spPr>
            <a:solidFill>
              <a:srgbClr val="20B2AA"/>
            </a:solidFill>
            <a:ln>
              <a:noFill/>
            </a:ln>
            <a:effectLst/>
          </c:spPr>
          <c:invertIfNegative val="0"/>
          <c:val>
            <c:numRef>
              <c:f>Age_rate!$AF$22</c:f>
              <c:numCache>
                <c:formatCode>General</c:formatCode>
                <c:ptCount val="1"/>
                <c:pt idx="0">
                  <c:v>2.14646E-2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5A9E-4083-9266-3348E4A63CF2}"/>
            </c:ext>
          </c:extLst>
        </c:ser>
        <c:ser>
          <c:idx val="18"/>
          <c:order val="18"/>
          <c:tx>
            <c:strRef>
              <c:f>Age_rate!$AD$23</c:f>
              <c:strCache>
                <c:ptCount val="1"/>
                <c:pt idx="0">
                  <c:v>not clear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val>
            <c:numRef>
              <c:f>Age_rate!$AF$23</c:f>
              <c:numCache>
                <c:formatCode>General</c:formatCode>
                <c:ptCount val="1"/>
                <c:pt idx="0">
                  <c:v>3.91414E-2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A9E-4083-9266-3348E4A63C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92938592"/>
        <c:axId val="792939312"/>
      </c:barChart>
      <c:catAx>
        <c:axId val="7929385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92939312"/>
        <c:crosses val="autoZero"/>
        <c:auto val="1"/>
        <c:lblAlgn val="ctr"/>
        <c:lblOffset val="100"/>
        <c:noMultiLvlLbl val="0"/>
      </c:catAx>
      <c:valAx>
        <c:axId val="792939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solidFill>
            <a:schemeClr val="bg1"/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ja-JP"/>
          </a:p>
        </c:txPr>
        <c:crossAx val="792938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r>
              <a:rPr lang="en-US" sz="1300" baseline="0"/>
              <a:t>Organ of mouse in mouse-Genecorpus-20M</a:t>
            </a:r>
            <a:endParaRPr lang="ja-JP" sz="1300" baseline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9.5663518518518523E-2"/>
          <c:y val="7.2526960784313727E-2"/>
          <c:w val="0.55561296296296292"/>
          <c:h val="0.9046462418300653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breakdow_of_mouse_organs!$D$6</c:f>
              <c:strCache>
                <c:ptCount val="1"/>
                <c:pt idx="0">
                  <c:v>Brain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breakdow_of_mouse_organs!$B$4</c:f>
              <c:numCache>
                <c:formatCode>General</c:formatCode>
                <c:ptCount val="1"/>
                <c:pt idx="0">
                  <c:v>0.42147649999999998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BF-4658-B881-35C52D4BDA51}"/>
            </c:ext>
          </c:extLst>
        </c:ser>
        <c:ser>
          <c:idx val="1"/>
          <c:order val="1"/>
          <c:tx>
            <c:strRef>
              <c:f>breakdow_of_mouse_organs!$D$7</c:f>
              <c:strCache>
                <c:ptCount val="1"/>
                <c:pt idx="0">
                  <c:v>Lung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breakdow_of_mouse_organs!$C$4</c:f>
              <c:numCache>
                <c:formatCode>General</c:formatCode>
                <c:ptCount val="1"/>
                <c:pt idx="0">
                  <c:v>8.3221500000000004E-2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BF-4658-B881-35C52D4BDA51}"/>
            </c:ext>
          </c:extLst>
        </c:ser>
        <c:ser>
          <c:idx val="2"/>
          <c:order val="2"/>
          <c:tx>
            <c:strRef>
              <c:f>breakdow_of_mouse_organs!$D$8</c:f>
              <c:strCache>
                <c:ptCount val="1"/>
                <c:pt idx="0">
                  <c:v>Bone marrow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breakdow_of_mouse_organs!$D$4</c:f>
              <c:numCache>
                <c:formatCode>General</c:formatCode>
                <c:ptCount val="1"/>
                <c:pt idx="0">
                  <c:v>5.7718100000000001E-2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BF-4658-B881-35C52D4BDA51}"/>
            </c:ext>
          </c:extLst>
        </c:ser>
        <c:ser>
          <c:idx val="3"/>
          <c:order val="3"/>
          <c:tx>
            <c:strRef>
              <c:f>breakdow_of_mouse_organs!$D$9</c:f>
              <c:strCache>
                <c:ptCount val="1"/>
                <c:pt idx="0">
                  <c:v>Thymus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breakdow_of_mouse_organs!$E$4</c:f>
              <c:numCache>
                <c:formatCode>General</c:formatCode>
                <c:ptCount val="1"/>
                <c:pt idx="0">
                  <c:v>3.8926200000000001E-2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BF-4658-B881-35C52D4BDA51}"/>
            </c:ext>
          </c:extLst>
        </c:ser>
        <c:ser>
          <c:idx val="4"/>
          <c:order val="4"/>
          <c:tx>
            <c:strRef>
              <c:f>breakdow_of_mouse_organs!$D$10</c:f>
              <c:strCache>
                <c:ptCount val="1"/>
                <c:pt idx="0">
                  <c:v>Kidney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breakdow_of_mouse_organs!$F$4</c:f>
              <c:numCache>
                <c:formatCode>General</c:formatCode>
                <c:ptCount val="1"/>
                <c:pt idx="0">
                  <c:v>3.6241599999999999E-2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BF-4658-B881-35C52D4BDA51}"/>
            </c:ext>
          </c:extLst>
        </c:ser>
        <c:ser>
          <c:idx val="5"/>
          <c:order val="5"/>
          <c:tx>
            <c:strRef>
              <c:f>breakdow_of_mouse_organs!$D$11</c:f>
              <c:strCache>
                <c:ptCount val="1"/>
                <c:pt idx="0">
                  <c:v>Spleen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breakdow_of_mouse_organs!$G$4</c:f>
              <c:numCache>
                <c:formatCode>General</c:formatCode>
                <c:ptCount val="1"/>
                <c:pt idx="0">
                  <c:v>3.0872500000000001E-2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7BF-4658-B881-35C52D4BDA51}"/>
            </c:ext>
          </c:extLst>
        </c:ser>
        <c:ser>
          <c:idx val="6"/>
          <c:order val="6"/>
          <c:tx>
            <c:strRef>
              <c:f>breakdow_of_mouse_organs!$D$12</c:f>
              <c:strCache>
                <c:ptCount val="1"/>
                <c:pt idx="0">
                  <c:v>Heart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breakdow_of_mouse_organs!$H$4</c:f>
              <c:numCache>
                <c:formatCode>General</c:formatCode>
                <c:ptCount val="1"/>
                <c:pt idx="0">
                  <c:v>2.6845600000000001E-2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BF-4658-B881-35C52D4BDA51}"/>
            </c:ext>
          </c:extLst>
        </c:ser>
        <c:ser>
          <c:idx val="7"/>
          <c:order val="7"/>
          <c:tx>
            <c:strRef>
              <c:f>breakdow_of_mouse_organs!$D$13</c:f>
              <c:strCache>
                <c:ptCount val="1"/>
                <c:pt idx="0">
                  <c:v>Eye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breakdow_of_mouse_organs!$I$4</c:f>
              <c:numCache>
                <c:formatCode>General</c:formatCode>
                <c:ptCount val="1"/>
                <c:pt idx="0">
                  <c:v>2.4161100000000001E-2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7BF-4658-B881-35C52D4BDA51}"/>
            </c:ext>
          </c:extLst>
        </c:ser>
        <c:ser>
          <c:idx val="8"/>
          <c:order val="8"/>
          <c:tx>
            <c:strRef>
              <c:f>breakdow_of_mouse_organs!$D$14</c:f>
              <c:strCache>
                <c:ptCount val="1"/>
                <c:pt idx="0">
                  <c:v>Testis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breakdow_of_mouse_organs!$J$4</c:f>
              <c:numCache>
                <c:formatCode>General</c:formatCode>
                <c:ptCount val="1"/>
                <c:pt idx="0">
                  <c:v>2.4161100000000001E-2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7BF-4658-B881-35C52D4BDA51}"/>
            </c:ext>
          </c:extLst>
        </c:ser>
        <c:ser>
          <c:idx val="9"/>
          <c:order val="9"/>
          <c:tx>
            <c:strRef>
              <c:f>breakdow_of_mouse_organs!$D$15</c:f>
              <c:strCache>
                <c:ptCount val="1"/>
                <c:pt idx="0">
                  <c:v>Mammary gland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breakdow_of_mouse_organs!$K$4</c:f>
              <c:numCache>
                <c:formatCode>General</c:formatCode>
                <c:ptCount val="1"/>
                <c:pt idx="0">
                  <c:v>2.1476499999999999E-2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7BF-4658-B881-35C52D4BDA51}"/>
            </c:ext>
          </c:extLst>
        </c:ser>
        <c:ser>
          <c:idx val="10"/>
          <c:order val="10"/>
          <c:tx>
            <c:strRef>
              <c:f>breakdow_of_mouse_organs!$D$16</c:f>
              <c:strCache>
                <c:ptCount val="1"/>
                <c:pt idx="0">
                  <c:v>Intestinal organoids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breakdow_of_mouse_organs!$L$4</c:f>
              <c:numCache>
                <c:formatCode>General</c:formatCode>
                <c:ptCount val="1"/>
                <c:pt idx="0">
                  <c:v>2.1476499999999999E-2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7BF-4658-B881-35C52D4BDA51}"/>
            </c:ext>
          </c:extLst>
        </c:ser>
        <c:ser>
          <c:idx val="11"/>
          <c:order val="11"/>
          <c:tx>
            <c:strRef>
              <c:f>breakdow_of_mouse_organs!$D$17</c:f>
              <c:strCache>
                <c:ptCount val="1"/>
                <c:pt idx="0">
                  <c:v>Small intestine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breakdow_of_mouse_organs!$M$4</c:f>
              <c:numCache>
                <c:formatCode>General</c:formatCode>
                <c:ptCount val="1"/>
                <c:pt idx="0">
                  <c:v>2.0134200000000001E-2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7BF-4658-B881-35C52D4BDA51}"/>
            </c:ext>
          </c:extLst>
        </c:ser>
        <c:ser>
          <c:idx val="12"/>
          <c:order val="12"/>
          <c:tx>
            <c:strRef>
              <c:f>breakdow_of_mouse_organs!$D$18</c:f>
              <c:strCache>
                <c:ptCount val="1"/>
                <c:pt idx="0">
                  <c:v>Embryo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breakdow_of_mouse_organs!$N$4</c:f>
              <c:numCache>
                <c:formatCode>General</c:formatCode>
                <c:ptCount val="1"/>
                <c:pt idx="0">
                  <c:v>2.0134200000000001E-2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7BF-4658-B881-35C52D4BDA51}"/>
            </c:ext>
          </c:extLst>
        </c:ser>
        <c:ser>
          <c:idx val="13"/>
          <c:order val="13"/>
          <c:tx>
            <c:strRef>
              <c:f>breakdow_of_mouse_organs!$D$19</c:f>
              <c:strCache>
                <c:ptCount val="1"/>
                <c:pt idx="0">
                  <c:v>Liver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breakdow_of_mouse_organs!$O$4</c:f>
              <c:numCache>
                <c:formatCode>General</c:formatCode>
                <c:ptCount val="1"/>
                <c:pt idx="0">
                  <c:v>1.6107400000000001E-2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7BF-4658-B881-35C52D4BDA51}"/>
            </c:ext>
          </c:extLst>
        </c:ser>
        <c:ser>
          <c:idx val="14"/>
          <c:order val="14"/>
          <c:tx>
            <c:strRef>
              <c:f>breakdow_of_mouse_organs!$D$20</c:f>
              <c:strCache>
                <c:ptCount val="1"/>
                <c:pt idx="0">
                  <c:v>Blood vessels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breakdow_of_mouse_organs!$P$4</c:f>
              <c:numCache>
                <c:formatCode>General</c:formatCode>
                <c:ptCount val="1"/>
                <c:pt idx="0">
                  <c:v>1.47651E-2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7BF-4658-B881-35C52D4BDA51}"/>
            </c:ext>
          </c:extLst>
        </c:ser>
        <c:ser>
          <c:idx val="15"/>
          <c:order val="15"/>
          <c:tx>
            <c:strRef>
              <c:f>breakdow_of_mouse_organs!$D$21</c:f>
              <c:strCache>
                <c:ptCount val="1"/>
                <c:pt idx="0">
                  <c:v>Pancreas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breakdow_of_mouse_organs!$Q$4</c:f>
              <c:numCache>
                <c:formatCode>General</c:formatCode>
                <c:ptCount val="1"/>
                <c:pt idx="0">
                  <c:v>1.34228E-2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7BF-4658-B881-35C52D4BDA51}"/>
            </c:ext>
          </c:extLst>
        </c:ser>
        <c:ser>
          <c:idx val="16"/>
          <c:order val="16"/>
          <c:tx>
            <c:strRef>
              <c:f>breakdow_of_mouse_organs!$D$22</c:f>
              <c:strCache>
                <c:ptCount val="1"/>
                <c:pt idx="0">
                  <c:v>Spinal cord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breakdow_of_mouse_organs!$R$4</c:f>
              <c:numCache>
                <c:formatCode>General</c:formatCode>
                <c:ptCount val="1"/>
                <c:pt idx="0">
                  <c:v>1.34228E-2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47BF-4658-B881-35C52D4BDA51}"/>
            </c:ext>
          </c:extLst>
        </c:ser>
        <c:ser>
          <c:idx val="17"/>
          <c:order val="17"/>
          <c:tx>
            <c:strRef>
              <c:f>breakdow_of_mouse_organs!$D$23</c:f>
              <c:strCache>
                <c:ptCount val="1"/>
                <c:pt idx="0">
                  <c:v>Trigeminal nerve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breakdow_of_mouse_organs!$S$4</c:f>
              <c:numCache>
                <c:formatCode>General</c:formatCode>
                <c:ptCount val="1"/>
                <c:pt idx="0">
                  <c:v>1.2080499999999999E-2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47BF-4658-B881-35C52D4BDA51}"/>
            </c:ext>
          </c:extLst>
        </c:ser>
        <c:ser>
          <c:idx val="18"/>
          <c:order val="18"/>
          <c:tx>
            <c:strRef>
              <c:f>breakdow_of_mouse_organs!$D$24</c:f>
              <c:strCache>
                <c:ptCount val="1"/>
                <c:pt idx="0">
                  <c:v>Skin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breakdow_of_mouse_organs!$T$4</c:f>
              <c:numCache>
                <c:formatCode>General</c:formatCode>
                <c:ptCount val="1"/>
                <c:pt idx="0">
                  <c:v>1.2080499999999999E-2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7BF-4658-B881-35C52D4BDA51}"/>
            </c:ext>
          </c:extLst>
        </c:ser>
        <c:ser>
          <c:idx val="19"/>
          <c:order val="19"/>
          <c:tx>
            <c:strRef>
              <c:f>breakdow_of_mouse_organs!$D$25</c:f>
              <c:strCache>
                <c:ptCount val="1"/>
                <c:pt idx="0">
                  <c:v>Leg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breakdow_of_mouse_organs!$U$4</c:f>
              <c:numCache>
                <c:formatCode>General</c:formatCode>
                <c:ptCount val="1"/>
                <c:pt idx="0">
                  <c:v>8.0537000000000004E-3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47BF-4658-B881-35C52D4BDA51}"/>
            </c:ext>
          </c:extLst>
        </c:ser>
        <c:ser>
          <c:idx val="20"/>
          <c:order val="20"/>
          <c:tx>
            <c:strRef>
              <c:f>breakdow_of_mouse_organs!$D$26</c:f>
              <c:strCache>
                <c:ptCount val="1"/>
                <c:pt idx="0">
                  <c:v>Muscles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breakdow_of_mouse_organs!$V$4</c:f>
              <c:numCache>
                <c:formatCode>General</c:formatCode>
                <c:ptCount val="1"/>
                <c:pt idx="0">
                  <c:v>6.7114000000000002E-3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7BF-4658-B881-35C52D4BDA51}"/>
            </c:ext>
          </c:extLst>
        </c:ser>
        <c:ser>
          <c:idx val="21"/>
          <c:order val="21"/>
          <c:tx>
            <c:strRef>
              <c:f>breakdow_of_mouse_organs!$D$27</c:f>
              <c:strCache>
                <c:ptCount val="1"/>
                <c:pt idx="0">
                  <c:v>Lung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breakdow_of_mouse_organs!$W$4</c:f>
              <c:numCache>
                <c:formatCode>General</c:formatCode>
                <c:ptCount val="1"/>
                <c:pt idx="0">
                  <c:v>5.3690999999999999E-3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47BF-4658-B881-35C52D4BDA51}"/>
            </c:ext>
          </c:extLst>
        </c:ser>
        <c:ser>
          <c:idx val="22"/>
          <c:order val="22"/>
          <c:tx>
            <c:strRef>
              <c:f>breakdow_of_mouse_organs!$D$28</c:f>
              <c:strCache>
                <c:ptCount val="1"/>
                <c:pt idx="0">
                  <c:v>Cortex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breakdow_of_mouse_organs!$X$4</c:f>
              <c:numCache>
                <c:formatCode>General</c:formatCode>
                <c:ptCount val="1"/>
                <c:pt idx="0">
                  <c:v>5.3690999999999999E-3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47BF-4658-B881-35C52D4BDA51}"/>
            </c:ext>
          </c:extLst>
        </c:ser>
        <c:ser>
          <c:idx val="23"/>
          <c:order val="23"/>
          <c:tx>
            <c:strRef>
              <c:f>breakdow_of_mouse_organs!$D$29</c:f>
              <c:strCache>
                <c:ptCount val="1"/>
                <c:pt idx="0">
                  <c:v>Trachea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breakdow_of_mouse_organs!$Y$4</c:f>
              <c:numCache>
                <c:formatCode>General</c:formatCode>
                <c:ptCount val="1"/>
                <c:pt idx="0">
                  <c:v>5.3690999999999999E-3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47BF-4658-B881-35C52D4BDA51}"/>
            </c:ext>
          </c:extLst>
        </c:ser>
        <c:ser>
          <c:idx val="24"/>
          <c:order val="24"/>
          <c:tx>
            <c:strRef>
              <c:f>breakdow_of_mouse_organs!$D$30</c:f>
              <c:strCache>
                <c:ptCount val="1"/>
                <c:pt idx="0">
                  <c:v>Adrenal gland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breakdow_of_mouse_organs!$Z$4</c:f>
              <c:numCache>
                <c:formatCode>General</c:formatCode>
                <c:ptCount val="1"/>
                <c:pt idx="0">
                  <c:v>5.3690999999999999E-3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47BF-4658-B881-35C52D4BDA51}"/>
            </c:ext>
          </c:extLst>
        </c:ser>
        <c:ser>
          <c:idx val="25"/>
          <c:order val="25"/>
          <c:tx>
            <c:strRef>
              <c:f>breakdow_of_mouse_organs!$D$31</c:f>
              <c:strCache>
                <c:ptCount val="1"/>
                <c:pt idx="0">
                  <c:v>Gastric organoids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breakdow_of_mouse_organs!$AA$4</c:f>
              <c:numCache>
                <c:formatCode>General</c:formatCode>
                <c:ptCount val="1"/>
                <c:pt idx="0">
                  <c:v>4.0267999999999997E-3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47BF-4658-B881-35C52D4BDA51}"/>
            </c:ext>
          </c:extLst>
        </c:ser>
        <c:ser>
          <c:idx val="26"/>
          <c:order val="26"/>
          <c:tx>
            <c:strRef>
              <c:f>breakdow_of_mouse_organs!$D$32</c:f>
              <c:strCache>
                <c:ptCount val="1"/>
                <c:pt idx="0">
                  <c:v>Damaged hippocampus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breakdow_of_mouse_organs!$AB$4</c:f>
              <c:numCache>
                <c:formatCode>General</c:formatCode>
                <c:ptCount val="1"/>
                <c:pt idx="0">
                  <c:v>4.0267999999999997E-3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47BF-4658-B881-35C52D4BDA51}"/>
            </c:ext>
          </c:extLst>
        </c:ser>
        <c:ser>
          <c:idx val="27"/>
          <c:order val="27"/>
          <c:tx>
            <c:strRef>
              <c:f>breakdow_of_mouse_organs!$D$33</c:f>
              <c:strCache>
                <c:ptCount val="1"/>
                <c:pt idx="0">
                  <c:v>Caudal neural crest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breakdow_of_mouse_organs!$AC$4</c:f>
              <c:numCache>
                <c:formatCode>General</c:formatCode>
                <c:ptCount val="1"/>
                <c:pt idx="0">
                  <c:v>4.0267999999999997E-3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7BF-4658-B881-35C52D4BDA51}"/>
            </c:ext>
          </c:extLst>
        </c:ser>
        <c:ser>
          <c:idx val="28"/>
          <c:order val="28"/>
          <c:tx>
            <c:strRef>
              <c:f>breakdow_of_mouse_organs!$D$34</c:f>
              <c:strCache>
                <c:ptCount val="1"/>
                <c:pt idx="0">
                  <c:v>Tongue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breakdow_of_mouse_organs!$AD$4</c:f>
              <c:numCache>
                <c:formatCode>General</c:formatCode>
                <c:ptCount val="1"/>
                <c:pt idx="0">
                  <c:v>4.0267999999999997E-3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47BF-4658-B881-35C52D4BDA51}"/>
            </c:ext>
          </c:extLst>
        </c:ser>
        <c:ser>
          <c:idx val="29"/>
          <c:order val="29"/>
          <c:tx>
            <c:strRef>
              <c:f>breakdow_of_mouse_organs!$D$35</c:f>
              <c:strCache>
                <c:ptCount val="1"/>
                <c:pt idx="0">
                  <c:v>Bladder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breakdow_of_mouse_organs!$AE$4</c:f>
              <c:numCache>
                <c:formatCode>General</c:formatCode>
                <c:ptCount val="1"/>
                <c:pt idx="0">
                  <c:v>4.0267999999999997E-3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47BF-4658-B881-35C52D4BDA51}"/>
            </c:ext>
          </c:extLst>
        </c:ser>
        <c:ser>
          <c:idx val="30"/>
          <c:order val="30"/>
          <c:tx>
            <c:strRef>
              <c:f>breakdow_of_mouse_organs!$D$36</c:f>
              <c:strCache>
                <c:ptCount val="1"/>
                <c:pt idx="0">
                  <c:v>Fat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breakdow_of_mouse_organs!$AF$4</c:f>
              <c:numCache>
                <c:formatCode>General</c:formatCode>
                <c:ptCount val="1"/>
                <c:pt idx="0">
                  <c:v>4.0267999999999997E-3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47BF-4658-B881-35C52D4BDA51}"/>
            </c:ext>
          </c:extLst>
        </c:ser>
        <c:ser>
          <c:idx val="31"/>
          <c:order val="31"/>
          <c:tx>
            <c:strRef>
              <c:f>breakdow_of_mouse_organs!$D$37</c:f>
              <c:strCache>
                <c:ptCount val="1"/>
                <c:pt idx="0">
                  <c:v>Neuron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breakdow_of_mouse_organs!$AG$4</c:f>
              <c:numCache>
                <c:formatCode>General</c:formatCode>
                <c:ptCount val="1"/>
                <c:pt idx="0">
                  <c:v>4.0267999999999997E-3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47BF-4658-B881-35C52D4BDA51}"/>
            </c:ext>
          </c:extLst>
        </c:ser>
        <c:ser>
          <c:idx val="32"/>
          <c:order val="32"/>
          <c:tx>
            <c:strRef>
              <c:f>breakdow_of_mouse_organs!$D$38</c:f>
              <c:strCache>
                <c:ptCount val="1"/>
                <c:pt idx="0">
                  <c:v>Lacrimal gland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breakdow_of_mouse_organs!$AH$4</c:f>
              <c:numCache>
                <c:formatCode>General</c:formatCode>
                <c:ptCount val="1"/>
                <c:pt idx="0">
                  <c:v>2.6846000000000001E-3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47BF-4658-B881-35C52D4BDA51}"/>
            </c:ext>
          </c:extLst>
        </c:ser>
        <c:ser>
          <c:idx val="33"/>
          <c:order val="33"/>
          <c:tx>
            <c:strRef>
              <c:f>breakdow_of_mouse_organs!$D$39</c:f>
              <c:strCache>
                <c:ptCount val="1"/>
                <c:pt idx="0">
                  <c:v>Mesentery</c:v>
                </c:pt>
              </c:strCache>
            </c:strRef>
          </c:tx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breakdow_of_mouse_organs!$AI$4</c:f>
              <c:numCache>
                <c:formatCode>General</c:formatCode>
                <c:ptCount val="1"/>
                <c:pt idx="0">
                  <c:v>2.6846000000000001E-3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47BF-4658-B881-35C52D4BDA51}"/>
            </c:ext>
          </c:extLst>
        </c:ser>
        <c:ser>
          <c:idx val="34"/>
          <c:order val="34"/>
          <c:tx>
            <c:strRef>
              <c:f>breakdow_of_mouse_organs!$D$40</c:f>
              <c:strCache>
                <c:ptCount val="1"/>
                <c:pt idx="0">
                  <c:v>Medial neural crest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breakdow_of_mouse_organs!$AJ$4</c:f>
              <c:numCache>
                <c:formatCode>General</c:formatCode>
                <c:ptCount val="1"/>
                <c:pt idx="0">
                  <c:v>2.6846000000000001E-3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47BF-4658-B881-35C52D4BDA51}"/>
            </c:ext>
          </c:extLst>
        </c:ser>
        <c:ser>
          <c:idx val="35"/>
          <c:order val="35"/>
          <c:tx>
            <c:strRef>
              <c:f>breakdow_of_mouse_organs!$D$41</c:f>
              <c:strCache>
                <c:ptCount val="1"/>
                <c:pt idx="0">
                  <c:v>Intestinal epithelium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breakdow_of_mouse_organs!$AK$4</c:f>
              <c:numCache>
                <c:formatCode>General</c:formatCode>
                <c:ptCount val="1"/>
                <c:pt idx="0">
                  <c:v>2.6846000000000001E-3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47BF-4658-B881-35C52D4BDA51}"/>
            </c:ext>
          </c:extLst>
        </c:ser>
        <c:ser>
          <c:idx val="36"/>
          <c:order val="36"/>
          <c:tx>
            <c:strRef>
              <c:f>breakdow_of_mouse_organs!$D$42</c:f>
              <c:strCache>
                <c:ptCount val="1"/>
                <c:pt idx="0">
                  <c:v>Microglia</c:v>
                </c:pt>
              </c:strCache>
            </c:strRef>
          </c:tx>
          <c:spPr>
            <a:solidFill>
              <a:schemeClr val="accent1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breakdow_of_mouse_organs!$AL$4</c:f>
              <c:numCache>
                <c:formatCode>General</c:formatCode>
                <c:ptCount val="1"/>
                <c:pt idx="0">
                  <c:v>2.6846000000000001E-3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47BF-4658-B881-35C52D4BDA51}"/>
            </c:ext>
          </c:extLst>
        </c:ser>
        <c:ser>
          <c:idx val="37"/>
          <c:order val="37"/>
          <c:tx>
            <c:strRef>
              <c:f>breakdow_of_mouse_organs!$D$43</c:f>
              <c:strCache>
                <c:ptCount val="1"/>
                <c:pt idx="0">
                  <c:v>Oligodendrocyte culture</c:v>
                </c:pt>
              </c:strCache>
            </c:strRef>
          </c:tx>
          <c:spPr>
            <a:solidFill>
              <a:schemeClr val="accent2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breakdow_of_mouse_organs!$AM$4</c:f>
              <c:numCache>
                <c:formatCode>General</c:formatCode>
                <c:ptCount val="1"/>
                <c:pt idx="0">
                  <c:v>2.6846000000000001E-3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47BF-4658-B881-35C52D4BDA51}"/>
            </c:ext>
          </c:extLst>
        </c:ser>
        <c:ser>
          <c:idx val="38"/>
          <c:order val="38"/>
          <c:tx>
            <c:strRef>
              <c:f>breakdow_of_mouse_organs!$D$44</c:f>
              <c:strCache>
                <c:ptCount val="1"/>
                <c:pt idx="0">
                  <c:v>Nerve cells</c:v>
                </c:pt>
              </c:strCache>
            </c:strRef>
          </c:tx>
          <c:spPr>
            <a:solidFill>
              <a:schemeClr val="accent3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breakdow_of_mouse_organs!$AN$4</c:f>
              <c:numCache>
                <c:formatCode>General</c:formatCode>
                <c:ptCount val="1"/>
                <c:pt idx="0">
                  <c:v>1.3423E-3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47BF-4658-B881-35C52D4BDA51}"/>
            </c:ext>
          </c:extLst>
        </c:ser>
        <c:ser>
          <c:idx val="39"/>
          <c:order val="39"/>
          <c:tx>
            <c:strRef>
              <c:f>breakdow_of_mouse_organs!$D$45</c:f>
              <c:strCache>
                <c:ptCount val="1"/>
                <c:pt idx="0">
                  <c:v>Bone marrow</c:v>
                </c:pt>
              </c:strCache>
            </c:strRef>
          </c:tx>
          <c:spPr>
            <a:solidFill>
              <a:schemeClr val="accent4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breakdow_of_mouse_organs!$AO$4</c:f>
              <c:numCache>
                <c:formatCode>General</c:formatCode>
                <c:ptCount val="1"/>
                <c:pt idx="0">
                  <c:v>1.3423E-3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47BF-4658-B881-35C52D4BDA51}"/>
            </c:ext>
          </c:extLst>
        </c:ser>
        <c:ser>
          <c:idx val="40"/>
          <c:order val="40"/>
          <c:tx>
            <c:strRef>
              <c:f>breakdow_of_mouse_organs!$D$46</c:f>
              <c:strCache>
                <c:ptCount val="1"/>
                <c:pt idx="0">
                  <c:v>Embryoid body</c:v>
                </c:pt>
              </c:strCache>
            </c:strRef>
          </c:tx>
          <c:spPr>
            <a:solidFill>
              <a:schemeClr val="accent5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breakdow_of_mouse_organs!$AP$4</c:f>
              <c:numCache>
                <c:formatCode>General</c:formatCode>
                <c:ptCount val="1"/>
                <c:pt idx="0">
                  <c:v>1.3423E-3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47BF-4658-B881-35C52D4BDA51}"/>
            </c:ext>
          </c:extLst>
        </c:ser>
        <c:ser>
          <c:idx val="41"/>
          <c:order val="41"/>
          <c:tx>
            <c:strRef>
              <c:f>breakdow_of_mouse_organs!$D$47</c:f>
              <c:strCache>
                <c:ptCount val="1"/>
                <c:pt idx="0">
                  <c:v>Lateral neural crest</c:v>
                </c:pt>
              </c:strCache>
            </c:strRef>
          </c:tx>
          <c:spPr>
            <a:solidFill>
              <a:schemeClr val="accent6">
                <a:lumMod val="70000"/>
                <a:lumOff val="3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breakdow_of_mouse_organs!$AQ$4</c:f>
              <c:numCache>
                <c:formatCode>General</c:formatCode>
                <c:ptCount val="1"/>
                <c:pt idx="0">
                  <c:v>1.3423E-3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47BF-4658-B881-35C52D4BDA51}"/>
            </c:ext>
          </c:extLst>
        </c:ser>
        <c:ser>
          <c:idx val="42"/>
          <c:order val="42"/>
          <c:tx>
            <c:strRef>
              <c:f>breakdow_of_mouse_organs!$D$48</c:f>
              <c:strCache>
                <c:ptCount val="1"/>
                <c:pt idx="0">
                  <c:v>Lateral nucleus</c:v>
                </c:pt>
              </c:strCache>
            </c:strRef>
          </c:tx>
          <c:spPr>
            <a:solidFill>
              <a:schemeClr val="accent1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breakdow_of_mouse_organs!$AR$4</c:f>
              <c:numCache>
                <c:formatCode>General</c:formatCode>
                <c:ptCount val="1"/>
                <c:pt idx="0">
                  <c:v>1.3423E-3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47BF-4658-B881-35C52D4BDA51}"/>
            </c:ext>
          </c:extLst>
        </c:ser>
        <c:ser>
          <c:idx val="43"/>
          <c:order val="43"/>
          <c:tx>
            <c:strRef>
              <c:f>breakdow_of_mouse_organs!$D$49</c:f>
              <c:strCache>
                <c:ptCount val="1"/>
                <c:pt idx="0">
                  <c:v>Yolk sac</c:v>
                </c:pt>
              </c:strCache>
            </c:strRef>
          </c:tx>
          <c:spPr>
            <a:solidFill>
              <a:schemeClr val="accent2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breakdow_of_mouse_organs!$AS$4</c:f>
              <c:numCache>
                <c:formatCode>General</c:formatCode>
                <c:ptCount val="1"/>
                <c:pt idx="0">
                  <c:v>1.3423E-3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47BF-4658-B881-35C52D4BDA51}"/>
            </c:ext>
          </c:extLst>
        </c:ser>
        <c:ser>
          <c:idx val="44"/>
          <c:order val="44"/>
          <c:tx>
            <c:strRef>
              <c:f>breakdow_of_mouse_organs!$D$50</c:f>
              <c:strCache>
                <c:ptCount val="1"/>
                <c:pt idx="0">
                  <c:v>Prostate</c:v>
                </c:pt>
              </c:strCache>
            </c:strRef>
          </c:tx>
          <c:spPr>
            <a:solidFill>
              <a:schemeClr val="accent3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breakdow_of_mouse_organs!$AT$4</c:f>
              <c:numCache>
                <c:formatCode>General</c:formatCode>
                <c:ptCount val="1"/>
                <c:pt idx="0">
                  <c:v>1.3423E-3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47BF-4658-B881-35C52D4BDA51}"/>
            </c:ext>
          </c:extLst>
        </c:ser>
        <c:ser>
          <c:idx val="45"/>
          <c:order val="45"/>
          <c:tx>
            <c:strRef>
              <c:f>breakdow_of_mouse_organs!$D$51</c:f>
              <c:strCache>
                <c:ptCount val="1"/>
                <c:pt idx="0">
                  <c:v>Large intestine</c:v>
                </c:pt>
              </c:strCache>
            </c:strRef>
          </c:tx>
          <c:spPr>
            <a:solidFill>
              <a:schemeClr val="accent4">
                <a:lumMod val="70000"/>
              </a:schemeClr>
            </a:solidFill>
            <a:ln>
              <a:noFill/>
            </a:ln>
            <a:effectLst/>
          </c:spPr>
          <c:invertIfNegative val="0"/>
          <c:val>
            <c:numRef>
              <c:f>breakdow_of_mouse_organs!$AU$4</c:f>
              <c:numCache>
                <c:formatCode>General</c:formatCode>
                <c:ptCount val="1"/>
                <c:pt idx="0">
                  <c:v>1.3423E-3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47BF-4658-B881-35C52D4BDA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59112336"/>
        <c:axId val="859109816"/>
      </c:barChart>
      <c:catAx>
        <c:axId val="8591123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59109816"/>
        <c:crosses val="autoZero"/>
        <c:auto val="1"/>
        <c:lblAlgn val="ctr"/>
        <c:lblOffset val="100"/>
        <c:noMultiLvlLbl val="0"/>
      </c:catAx>
      <c:valAx>
        <c:axId val="859109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+mn-cs"/>
              </a:defRPr>
            </a:pPr>
            <a:endParaRPr lang="ja-JP"/>
          </a:p>
        </c:txPr>
        <c:crossAx val="859112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716537037037035"/>
          <c:y val="4.9801881604565779E-2"/>
          <c:w val="0.35342722222222228"/>
          <c:h val="0.949748692810457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tx1"/>
          </a:solidFill>
          <a:latin typeface="Arial" panose="020B0604020202020204" pitchFamily="34" charset="0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532122</xdr:colOff>
      <xdr:row>8</xdr:row>
      <xdr:rowOff>66175</xdr:rowOff>
    </xdr:from>
    <xdr:to>
      <xdr:col>6</xdr:col>
      <xdr:colOff>97253</xdr:colOff>
      <xdr:row>35</xdr:row>
      <xdr:rowOff>35185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44433BB-BE24-12E1-3DCB-BC22F0E4D2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49890</xdr:colOff>
      <xdr:row>5</xdr:row>
      <xdr:rowOff>93436</xdr:rowOff>
    </xdr:from>
    <xdr:to>
      <xdr:col>13</xdr:col>
      <xdr:colOff>439604</xdr:colOff>
      <xdr:row>22</xdr:row>
      <xdr:rowOff>198079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45E2A14-81D8-E150-D15B-DAF4F067CA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64823</xdr:colOff>
      <xdr:row>7</xdr:row>
      <xdr:rowOff>202404</xdr:rowOff>
    </xdr:from>
    <xdr:to>
      <xdr:col>12</xdr:col>
      <xdr:colOff>77573</xdr:colOff>
      <xdr:row>33</xdr:row>
      <xdr:rowOff>131154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2789E610-551C-8ADD-0829-FB66052177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837027</xdr:colOff>
      <xdr:row>6</xdr:row>
      <xdr:rowOff>136935</xdr:rowOff>
    </xdr:from>
    <xdr:to>
      <xdr:col>11</xdr:col>
      <xdr:colOff>449070</xdr:colOff>
      <xdr:row>35</xdr:row>
      <xdr:rowOff>47765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5BF7FC5B-BF7A-6A5B-7788-0C4AAB9B5A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伊藤啓太" refreshedDate="45499.700151157405" createdVersion="8" refreshedVersion="8" minRefreshableVersion="3" recordCount="1065" xr:uid="{3E9B07BE-6BC1-4AC4-8C81-10626719513B}">
  <cacheSource type="worksheet">
    <worksheetSource ref="F6:F1071" sheet="breakdow_of_mouse_organs"/>
  </cacheSource>
  <cacheFields count="1">
    <cacheField name="10x 3' v3" numFmtId="0">
      <sharedItems count="11">
        <s v="10x 3' v3"/>
        <s v="10x 3' v3.1"/>
        <s v="10x 3' v2"/>
        <s v="?"/>
        <s v="10x chromium"/>
        <s v="drop-seq"/>
        <s v="inDrops"/>
        <s v="DroNc-seq"/>
        <s v="10x 3'"/>
        <s v="10x 3' v1"/>
        <s v="MIRACL-Seq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伊藤啓太" refreshedDate="45499.952947106482" createdVersion="8" refreshedVersion="8" minRefreshableVersion="3" recordCount="1065" xr:uid="{AD69A73D-7C17-4A3D-824F-E9077CA978BB}">
  <cacheSource type="worksheet">
    <worksheetSource ref="F6:G1071" sheet="breakdow_of_mouse_organs"/>
  </cacheSource>
  <cacheFields count="2">
    <cacheField name="10x 3' v3" numFmtId="0">
      <sharedItems/>
    </cacheField>
    <cacheField name="E18" numFmtId="0">
      <sharedItems containsBlank="1" count="32">
        <s v="E18"/>
        <s v="P55"/>
        <s v="P60"/>
        <s v="P75"/>
        <m/>
        <s v="P78"/>
        <s v="not clear"/>
        <s v="P0"/>
        <s v="P21"/>
        <s v="P70"/>
        <s v="E13.5"/>
        <s v="P35"/>
        <s v="P56"/>
        <s v="P51"/>
        <s v="E18.5"/>
        <s v="P120"/>
        <s v="P7"/>
        <s v="P17"/>
        <s v="P84"/>
        <s v="P63"/>
        <s v="P49"/>
        <s v="P651"/>
        <s v="P30"/>
        <s v="P14"/>
        <s v="P8"/>
        <s v="P23"/>
        <s v="P12"/>
        <s v="P5"/>
        <s v="P10"/>
        <s v="E13"/>
        <s v="not clea"/>
        <s v="P9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65">
  <r>
    <x v="0"/>
  </r>
  <r>
    <x v="1"/>
  </r>
  <r>
    <x v="1"/>
  </r>
  <r>
    <x v="2"/>
  </r>
  <r>
    <x v="0"/>
  </r>
  <r>
    <x v="2"/>
  </r>
  <r>
    <x v="0"/>
  </r>
  <r>
    <x v="2"/>
  </r>
  <r>
    <x v="2"/>
  </r>
  <r>
    <x v="2"/>
  </r>
  <r>
    <x v="2"/>
  </r>
  <r>
    <x v="1"/>
  </r>
  <r>
    <x v="1"/>
  </r>
  <r>
    <x v="2"/>
  </r>
  <r>
    <x v="0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5"/>
  </r>
  <r>
    <x v="5"/>
  </r>
  <r>
    <x v="5"/>
  </r>
  <r>
    <x v="5"/>
  </r>
  <r>
    <x v="5"/>
  </r>
  <r>
    <x v="5"/>
  </r>
  <r>
    <x v="5"/>
  </r>
  <r>
    <x v="5"/>
  </r>
  <r>
    <x v="5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5"/>
  </r>
  <r>
    <x v="5"/>
  </r>
  <r>
    <x v="5"/>
  </r>
  <r>
    <x v="5"/>
  </r>
  <r>
    <x v="5"/>
  </r>
  <r>
    <x v="5"/>
  </r>
  <r>
    <x v="5"/>
  </r>
  <r>
    <x v="5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6"/>
  </r>
  <r>
    <x v="5"/>
  </r>
  <r>
    <x v="5"/>
  </r>
  <r>
    <x v="5"/>
  </r>
  <r>
    <x v="5"/>
  </r>
  <r>
    <x v="5"/>
  </r>
  <r>
    <x v="5"/>
  </r>
  <r>
    <x v="4"/>
  </r>
  <r>
    <x v="4"/>
  </r>
  <r>
    <x v="4"/>
  </r>
  <r>
    <x v="4"/>
  </r>
  <r>
    <x v="4"/>
  </r>
  <r>
    <x v="4"/>
  </r>
  <r>
    <x v="4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4"/>
  </r>
  <r>
    <x v="4"/>
  </r>
  <r>
    <x v="4"/>
  </r>
  <r>
    <x v="4"/>
  </r>
  <r>
    <x v="4"/>
  </r>
  <r>
    <x v="4"/>
  </r>
  <r>
    <x v="4"/>
  </r>
  <r>
    <x v="4"/>
  </r>
  <r>
    <x v="5"/>
  </r>
  <r>
    <x v="5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5"/>
  </r>
  <r>
    <x v="5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5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5"/>
  </r>
  <r>
    <x v="5"/>
  </r>
  <r>
    <x v="5"/>
  </r>
  <r>
    <x v="4"/>
  </r>
  <r>
    <x v="4"/>
  </r>
  <r>
    <x v="4"/>
  </r>
  <r>
    <x v="5"/>
  </r>
  <r>
    <x v="5"/>
  </r>
  <r>
    <x v="5"/>
  </r>
  <r>
    <x v="5"/>
  </r>
  <r>
    <x v="5"/>
  </r>
  <r>
    <x v="5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5"/>
  </r>
  <r>
    <x v="5"/>
  </r>
  <r>
    <x v="5"/>
  </r>
  <r>
    <x v="5"/>
  </r>
  <r>
    <x v="5"/>
  </r>
  <r>
    <x v="5"/>
  </r>
  <r>
    <x v="5"/>
  </r>
  <r>
    <x v="5"/>
  </r>
  <r>
    <x v="5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5"/>
  </r>
  <r>
    <x v="4"/>
  </r>
  <r>
    <x v="4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4"/>
  </r>
  <r>
    <x v="4"/>
  </r>
  <r>
    <x v="4"/>
  </r>
  <r>
    <x v="5"/>
  </r>
  <r>
    <x v="5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"/>
  </r>
  <r>
    <x v="2"/>
  </r>
  <r>
    <x v="2"/>
  </r>
  <r>
    <x v="2"/>
  </r>
  <r>
    <x v="2"/>
  </r>
  <r>
    <x v="7"/>
  </r>
  <r>
    <x v="0"/>
  </r>
  <r>
    <x v="1"/>
  </r>
  <r>
    <x v="0"/>
  </r>
  <r>
    <x v="8"/>
  </r>
  <r>
    <x v="3"/>
  </r>
  <r>
    <x v="9"/>
  </r>
  <r>
    <x v="0"/>
  </r>
  <r>
    <x v="2"/>
  </r>
  <r>
    <x v="8"/>
  </r>
  <r>
    <x v="2"/>
  </r>
  <r>
    <x v="8"/>
  </r>
  <r>
    <x v="10"/>
  </r>
  <r>
    <x v="1"/>
  </r>
  <r>
    <x v="8"/>
  </r>
  <r>
    <x v="4"/>
  </r>
  <r>
    <x v="1"/>
  </r>
  <r>
    <x v="1"/>
  </r>
  <r>
    <x v="8"/>
  </r>
  <r>
    <x v="4"/>
  </r>
  <r>
    <x v="0"/>
  </r>
  <r>
    <x v="4"/>
  </r>
  <r>
    <x v="2"/>
  </r>
  <r>
    <x v="1"/>
  </r>
  <r>
    <x v="2"/>
  </r>
  <r>
    <x v="4"/>
  </r>
  <r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65">
  <r>
    <s v="10x 3' v3"/>
    <x v="0"/>
  </r>
  <r>
    <s v="10x 3' v3.1"/>
    <x v="0"/>
  </r>
  <r>
    <s v="10x 3' v3.1"/>
    <x v="0"/>
  </r>
  <r>
    <s v="10x 3' v2"/>
    <x v="0"/>
  </r>
  <r>
    <s v="10x 3' v3"/>
    <x v="0"/>
  </r>
  <r>
    <s v="10x 3' v2"/>
    <x v="0"/>
  </r>
  <r>
    <s v="10x 3' v3"/>
    <x v="0"/>
  </r>
  <r>
    <s v="10x 3' v2"/>
    <x v="0"/>
  </r>
  <r>
    <s v="10x 3' v2"/>
    <x v="1"/>
  </r>
  <r>
    <s v="10x 3' v2"/>
    <x v="0"/>
  </r>
  <r>
    <s v="10x 3' v2"/>
    <x v="0"/>
  </r>
  <r>
    <s v="10x 3' v3.1"/>
    <x v="0"/>
  </r>
  <r>
    <s v="10x 3' v3.1"/>
    <x v="0"/>
  </r>
  <r>
    <s v="10x 3' v2"/>
    <x v="0"/>
  </r>
  <r>
    <s v="10x 3' v3"/>
    <x v="2"/>
  </r>
  <r>
    <s v="10x 3' v2"/>
    <x v="3"/>
  </r>
  <r>
    <s v="10x 3' v2"/>
    <x v="4"/>
  </r>
  <r>
    <s v="10x 3' v2"/>
    <x v="4"/>
  </r>
  <r>
    <s v="10x 3' v2"/>
    <x v="5"/>
  </r>
  <r>
    <s v="?"/>
    <x v="6"/>
  </r>
  <r>
    <s v="?"/>
    <x v="6"/>
  </r>
  <r>
    <s v="?"/>
    <x v="6"/>
  </r>
  <r>
    <s v="?"/>
    <x v="6"/>
  </r>
  <r>
    <s v="?"/>
    <x v="6"/>
  </r>
  <r>
    <s v="?"/>
    <x v="6"/>
  </r>
  <r>
    <s v="?"/>
    <x v="6"/>
  </r>
  <r>
    <s v="?"/>
    <x v="6"/>
  </r>
  <r>
    <s v="?"/>
    <x v="6"/>
  </r>
  <r>
    <s v="?"/>
    <x v="6"/>
  </r>
  <r>
    <s v="?"/>
    <x v="6"/>
  </r>
  <r>
    <s v="?"/>
    <x v="6"/>
  </r>
  <r>
    <s v="?"/>
    <x v="6"/>
  </r>
  <r>
    <s v="?"/>
    <x v="6"/>
  </r>
  <r>
    <s v="?"/>
    <x v="6"/>
  </r>
  <r>
    <s v="?"/>
    <x v="6"/>
  </r>
  <r>
    <s v="?"/>
    <x v="6"/>
  </r>
  <r>
    <s v="?"/>
    <x v="6"/>
  </r>
  <r>
    <s v="10x chromium"/>
    <x v="1"/>
  </r>
  <r>
    <s v="10x chromium"/>
    <x v="7"/>
  </r>
  <r>
    <s v="10x chromium"/>
    <x v="8"/>
  </r>
  <r>
    <s v="10x chromium"/>
    <x v="9"/>
  </r>
  <r>
    <s v="10x chromium"/>
    <x v="10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9"/>
  </r>
  <r>
    <s v="10x chromium"/>
    <x v="4"/>
  </r>
  <r>
    <s v="10x chromium"/>
    <x v="6"/>
  </r>
  <r>
    <s v="10x chromium"/>
    <x v="4"/>
  </r>
  <r>
    <s v="10x chromium"/>
    <x v="9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6"/>
  </r>
  <r>
    <s v="10x chromium"/>
    <x v="4"/>
  </r>
  <r>
    <s v="10x chromium"/>
    <x v="4"/>
  </r>
  <r>
    <s v="10x chromium"/>
    <x v="6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drop-seq"/>
    <x v="11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10x chromium"/>
    <x v="8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8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12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13"/>
  </r>
  <r>
    <s v="10x chromium"/>
    <x v="4"/>
  </r>
  <r>
    <s v="10x chromium"/>
    <x v="9"/>
  </r>
  <r>
    <s v="10x chromium"/>
    <x v="4"/>
  </r>
  <r>
    <s v="10x chromium"/>
    <x v="2"/>
  </r>
  <r>
    <s v="10x chromium"/>
    <x v="4"/>
  </r>
  <r>
    <s v="10x chromium"/>
    <x v="12"/>
  </r>
  <r>
    <s v="10x chromium"/>
    <x v="4"/>
  </r>
  <r>
    <s v="10x chromium"/>
    <x v="4"/>
  </r>
  <r>
    <s v="10x chromium"/>
    <x v="4"/>
  </r>
  <r>
    <s v="10x chromium"/>
    <x v="4"/>
  </r>
  <r>
    <s v="10x chromium"/>
    <x v="9"/>
  </r>
  <r>
    <s v="10x chromium"/>
    <x v="4"/>
  </r>
  <r>
    <s v="drop-seq"/>
    <x v="12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10x chromium"/>
    <x v="6"/>
  </r>
  <r>
    <s v="10x chromium"/>
    <x v="4"/>
  </r>
  <r>
    <s v="10x chromium"/>
    <x v="4"/>
  </r>
  <r>
    <s v="10x chromium"/>
    <x v="4"/>
  </r>
  <r>
    <s v="10x chromium"/>
    <x v="4"/>
  </r>
  <r>
    <s v="10x chromium"/>
    <x v="14"/>
  </r>
  <r>
    <s v="10x chromium"/>
    <x v="4"/>
  </r>
  <r>
    <s v="10x chromium"/>
    <x v="4"/>
  </r>
  <r>
    <s v="10x chromium"/>
    <x v="4"/>
  </r>
  <r>
    <s v="10x chromium"/>
    <x v="4"/>
  </r>
  <r>
    <s v="10x chromium"/>
    <x v="6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12"/>
  </r>
  <r>
    <s v="10x chromium"/>
    <x v="4"/>
  </r>
  <r>
    <s v="drop-seq"/>
    <x v="4"/>
  </r>
  <r>
    <s v="drop-seq"/>
    <x v="4"/>
  </r>
  <r>
    <s v="drop-seq"/>
    <x v="4"/>
  </r>
  <r>
    <s v="drop-seq"/>
    <x v="6"/>
  </r>
  <r>
    <s v="drop-seq"/>
    <x v="4"/>
  </r>
  <r>
    <s v="drop-seq"/>
    <x v="4"/>
  </r>
  <r>
    <s v="drop-seq"/>
    <x v="4"/>
  </r>
  <r>
    <s v="drop-seq"/>
    <x v="4"/>
  </r>
  <r>
    <s v="10x chromium"/>
    <x v="8"/>
  </r>
  <r>
    <s v="10x chromium"/>
    <x v="6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15"/>
  </r>
  <r>
    <s v="10x chromium"/>
    <x v="4"/>
  </r>
  <r>
    <s v="10x chromium"/>
    <x v="16"/>
  </r>
  <r>
    <s v="inDrops"/>
    <x v="6"/>
  </r>
  <r>
    <s v="drop-seq"/>
    <x v="17"/>
  </r>
  <r>
    <s v="drop-seq"/>
    <x v="4"/>
  </r>
  <r>
    <s v="drop-seq"/>
    <x v="4"/>
  </r>
  <r>
    <s v="drop-seq"/>
    <x v="4"/>
  </r>
  <r>
    <s v="drop-seq"/>
    <x v="4"/>
  </r>
  <r>
    <s v="drop-seq"/>
    <x v="4"/>
  </r>
  <r>
    <s v="10x chromium"/>
    <x v="18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10"/>
  </r>
  <r>
    <s v="drop-seq"/>
    <x v="4"/>
  </r>
  <r>
    <s v="drop-seq"/>
    <x v="6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19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9"/>
  </r>
  <r>
    <s v="drop-seq"/>
    <x v="4"/>
  </r>
  <r>
    <s v="drop-seq"/>
    <x v="4"/>
  </r>
  <r>
    <s v="drop-seq"/>
    <x v="19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20"/>
  </r>
  <r>
    <s v="drop-seq"/>
    <x v="4"/>
  </r>
  <r>
    <s v="drop-seq"/>
    <x v="4"/>
  </r>
  <r>
    <s v="drop-seq"/>
    <x v="4"/>
  </r>
  <r>
    <s v="drop-seq"/>
    <x v="12"/>
  </r>
  <r>
    <s v="drop-seq"/>
    <x v="4"/>
  </r>
  <r>
    <s v="drop-seq"/>
    <x v="4"/>
  </r>
  <r>
    <s v="drop-seq"/>
    <x v="4"/>
  </r>
  <r>
    <s v="drop-seq"/>
    <x v="12"/>
  </r>
  <r>
    <s v="drop-seq"/>
    <x v="4"/>
  </r>
  <r>
    <s v="drop-seq"/>
    <x v="4"/>
  </r>
  <r>
    <s v="drop-seq"/>
    <x v="4"/>
  </r>
  <r>
    <s v="drop-seq"/>
    <x v="4"/>
  </r>
  <r>
    <s v="drop-seq"/>
    <x v="21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10x chromium"/>
    <x v="9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12"/>
  </r>
  <r>
    <s v="10x chromium"/>
    <x v="4"/>
  </r>
  <r>
    <s v="drop-seq"/>
    <x v="22"/>
  </r>
  <r>
    <s v="drop-seq"/>
    <x v="4"/>
  </r>
  <r>
    <s v="10x chromium"/>
    <x v="6"/>
  </r>
  <r>
    <s v="10x chromium"/>
    <x v="4"/>
  </r>
  <r>
    <s v="10x chromium"/>
    <x v="12"/>
  </r>
  <r>
    <s v="10x chromium"/>
    <x v="4"/>
  </r>
  <r>
    <s v="10x chromium"/>
    <x v="4"/>
  </r>
  <r>
    <s v="10x chromium"/>
    <x v="4"/>
  </r>
  <r>
    <s v="10x chromium"/>
    <x v="4"/>
  </r>
  <r>
    <s v="10x chromium"/>
    <x v="19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23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drop-seq"/>
    <x v="6"/>
  </r>
  <r>
    <s v="drop-seq"/>
    <x v="4"/>
  </r>
  <r>
    <s v="10x chromium"/>
    <x v="24"/>
  </r>
  <r>
    <s v="10x chromium"/>
    <x v="4"/>
  </r>
  <r>
    <s v="10x chromium"/>
    <x v="25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drop-seq"/>
    <x v="26"/>
  </r>
  <r>
    <s v="10x chromium"/>
    <x v="27"/>
  </r>
  <r>
    <s v="10x chromium"/>
    <x v="4"/>
  </r>
  <r>
    <s v="10x chromium"/>
    <x v="4"/>
  </r>
  <r>
    <s v="10x chromium"/>
    <x v="4"/>
  </r>
  <r>
    <s v="10x chromium"/>
    <x v="4"/>
  </r>
  <r>
    <s v="10x chromium"/>
    <x v="23"/>
  </r>
  <r>
    <s v="10x chromium"/>
    <x v="12"/>
  </r>
  <r>
    <s v="10x chromium"/>
    <x v="24"/>
  </r>
  <r>
    <s v="10x chromium"/>
    <x v="4"/>
  </r>
  <r>
    <s v="10x chromium"/>
    <x v="28"/>
  </r>
  <r>
    <s v="10x chromium"/>
    <x v="4"/>
  </r>
  <r>
    <s v="10x chromium"/>
    <x v="26"/>
  </r>
  <r>
    <s v="10x chromium"/>
    <x v="4"/>
  </r>
  <r>
    <s v="10x chromium"/>
    <x v="8"/>
  </r>
  <r>
    <s v="10x chromium"/>
    <x v="4"/>
  </r>
  <r>
    <s v="10x chromium"/>
    <x v="16"/>
  </r>
  <r>
    <s v="10x chromium"/>
    <x v="4"/>
  </r>
  <r>
    <s v="drop-seq"/>
    <x v="23"/>
  </r>
  <r>
    <s v="drop-seq"/>
    <x v="4"/>
  </r>
  <r>
    <s v="drop-seq"/>
    <x v="4"/>
  </r>
  <r>
    <s v="10x chromium"/>
    <x v="4"/>
  </r>
  <r>
    <s v="10x chromium"/>
    <x v="4"/>
  </r>
  <r>
    <s v="10x chromium"/>
    <x v="4"/>
  </r>
  <r>
    <s v="drop-seq"/>
    <x v="9"/>
  </r>
  <r>
    <s v="drop-seq"/>
    <x v="4"/>
  </r>
  <r>
    <s v="drop-seq"/>
    <x v="4"/>
  </r>
  <r>
    <s v="drop-seq"/>
    <x v="4"/>
  </r>
  <r>
    <s v="drop-seq"/>
    <x v="4"/>
  </r>
  <r>
    <s v="drop-seq"/>
    <x v="4"/>
  </r>
  <r>
    <s v="10x chromium"/>
    <x v="18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29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11"/>
  </r>
  <r>
    <s v="10x chromium"/>
    <x v="4"/>
  </r>
  <r>
    <s v="10x chromium"/>
    <x v="4"/>
  </r>
  <r>
    <s v="10x chromium"/>
    <x v="4"/>
  </r>
  <r>
    <s v="10x chromium"/>
    <x v="20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12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30"/>
  </r>
  <r>
    <s v="10x chromium"/>
    <x v="12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31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drop-seq"/>
    <x v="4"/>
  </r>
  <r>
    <s v="10x chromium"/>
    <x v="4"/>
  </r>
  <r>
    <s v="10x chromium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drop-seq"/>
    <x v="4"/>
  </r>
  <r>
    <s v="10x chromium"/>
    <x v="4"/>
  </r>
  <r>
    <s v="10x chromium"/>
    <x v="4"/>
  </r>
  <r>
    <s v="10x chromium"/>
    <x v="4"/>
  </r>
  <r>
    <s v="drop-seq"/>
    <x v="4"/>
  </r>
  <r>
    <s v="drop-seq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19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chromium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10x 3' v3"/>
    <x v="4"/>
  </r>
  <r>
    <s v="10x 3' v3"/>
    <x v="4"/>
  </r>
  <r>
    <s v="10x 3' v3"/>
    <x v="4"/>
  </r>
  <r>
    <s v="10x 3' v3"/>
    <x v="4"/>
  </r>
  <r>
    <s v="10x 3' v3"/>
    <x v="4"/>
  </r>
  <r>
    <s v="10x 3' v3"/>
    <x v="4"/>
  </r>
  <r>
    <s v="10x 3' v3"/>
    <x v="4"/>
  </r>
  <r>
    <s v="10x 3' v3"/>
    <x v="4"/>
  </r>
  <r>
    <s v="10x 3' v3"/>
    <x v="4"/>
  </r>
  <r>
    <s v="10x 3' v3"/>
    <x v="4"/>
  </r>
  <r>
    <s v="10x 3' v3"/>
    <x v="4"/>
  </r>
  <r>
    <s v="10x 3' v2"/>
    <x v="4"/>
  </r>
  <r>
    <s v="10x 3' v2"/>
    <x v="4"/>
  </r>
  <r>
    <s v="10x 3' v2"/>
    <x v="4"/>
  </r>
  <r>
    <s v="10x 3' v2"/>
    <x v="4"/>
  </r>
  <r>
    <s v="10x 3' v2"/>
    <x v="4"/>
  </r>
  <r>
    <s v="DroNc-seq"/>
    <x v="4"/>
  </r>
  <r>
    <s v="10x 3' v3"/>
    <x v="4"/>
  </r>
  <r>
    <s v="10x 3' v3.1"/>
    <x v="4"/>
  </r>
  <r>
    <s v="10x 3' v3"/>
    <x v="4"/>
  </r>
  <r>
    <s v="10x 3'"/>
    <x v="4"/>
  </r>
  <r>
    <s v="?"/>
    <x v="4"/>
  </r>
  <r>
    <s v="10x 3' v1"/>
    <x v="4"/>
  </r>
  <r>
    <s v="10x 3' v3"/>
    <x v="4"/>
  </r>
  <r>
    <s v="10x 3' v2"/>
    <x v="4"/>
  </r>
  <r>
    <s v="10x 3'"/>
    <x v="4"/>
  </r>
  <r>
    <s v="10x 3' v2"/>
    <x v="4"/>
  </r>
  <r>
    <s v="10x 3'"/>
    <x v="4"/>
  </r>
  <r>
    <s v="MIRACL-Seq"/>
    <x v="4"/>
  </r>
  <r>
    <s v="10x 3' v3.1"/>
    <x v="4"/>
  </r>
  <r>
    <s v="10x 3'"/>
    <x v="4"/>
  </r>
  <r>
    <s v="10x chromium"/>
    <x v="4"/>
  </r>
  <r>
    <s v="10x 3' v3.1"/>
    <x v="4"/>
  </r>
  <r>
    <s v="10x 3' v3.1"/>
    <x v="4"/>
  </r>
  <r>
    <s v="10x 3'"/>
    <x v="4"/>
  </r>
  <r>
    <s v="10x chromium"/>
    <x v="4"/>
  </r>
  <r>
    <s v="10x 3' v3"/>
    <x v="4"/>
  </r>
  <r>
    <s v="10x chromium"/>
    <x v="4"/>
  </r>
  <r>
    <s v="10x 3' v2"/>
    <x v="4"/>
  </r>
  <r>
    <s v="10x 3' v3.1"/>
    <x v="4"/>
  </r>
  <r>
    <s v="10x 3' v2"/>
    <x v="4"/>
  </r>
  <r>
    <s v="10x chromium"/>
    <x v="4"/>
  </r>
  <r>
    <s v="10x 3' v3.1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6B4AE5-DEB9-4B9B-9629-A3C34EBA7B22}" name="ピボットテーブル19" cacheId="0" applyNumberFormats="0" applyBorderFormats="0" applyFontFormats="0" applyPatternFormats="0" applyAlignmentFormats="0" applyWidthHeightFormats="1" dataCaption="値" updatedVersion="8" minRefreshableVersion="3" useAutoFormatting="1" rowGrandTotals="0" colGrandTotals="0" itemPrintTitles="1" createdVersion="8" indent="0" compact="0" compactData="0" multipleFieldFilters="0" chartFormat="4">
  <location ref="A3:C20" firstHeaderRow="1" firstDataRow="1" firstDataCol="0"/>
  <pivotFields count="1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5037F2-41C6-4313-AC85-0077BF3F6AEF}" name="ピボットテーブル9" cacheId="1" applyNumberFormats="0" applyBorderFormats="0" applyFontFormats="0" applyPatternFormats="0" applyAlignmentFormats="0" applyWidthHeightFormats="1" dataCaption="値" updatedVersion="8" minRefreshableVersion="3" useAutoFormatting="1" rowGrandTotals="0" colGrandTotals="0" itemPrintTitles="1" createdVersion="8" indent="0" compact="0" compactData="0" multipleFieldFilters="0" chartFormat="1">
  <location ref="A3:C20" firstHeaderRow="1" firstDataRow="1" firstDataCol="0"/>
  <pivotFields count="2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438D0-10A0-4F73-97FB-D4715D235B24}">
  <dimension ref="B1:E8"/>
  <sheetViews>
    <sheetView tabSelected="1" zoomScale="59" workbookViewId="0">
      <selection activeCell="Y8" sqref="Y8"/>
    </sheetView>
  </sheetViews>
  <sheetFormatPr defaultRowHeight="18" x14ac:dyDescent="0.45"/>
  <cols>
    <col min="4" max="4" width="15.3984375" customWidth="1"/>
    <col min="5" max="5" width="21.59765625" bestFit="1" customWidth="1"/>
  </cols>
  <sheetData>
    <row r="1" spans="2:5" x14ac:dyDescent="0.45">
      <c r="C1" t="s">
        <v>100</v>
      </c>
      <c r="D1" t="s">
        <v>101</v>
      </c>
      <c r="E1" t="s">
        <v>102</v>
      </c>
    </row>
    <row r="2" spans="2:5" x14ac:dyDescent="0.45">
      <c r="B2" t="s">
        <v>10</v>
      </c>
      <c r="C2">
        <v>15</v>
      </c>
      <c r="D2">
        <v>1607988</v>
      </c>
      <c r="E2">
        <v>1607988</v>
      </c>
    </row>
    <row r="3" spans="2:5" x14ac:dyDescent="0.45">
      <c r="B3" t="s">
        <v>2</v>
      </c>
      <c r="C3">
        <v>5</v>
      </c>
      <c r="D3">
        <v>1745609</v>
      </c>
      <c r="E3">
        <v>1745609</v>
      </c>
    </row>
    <row r="4" spans="2:5" x14ac:dyDescent="0.45">
      <c r="B4" t="s">
        <v>4</v>
      </c>
      <c r="C4">
        <v>18</v>
      </c>
      <c r="D4">
        <v>1137820</v>
      </c>
      <c r="E4">
        <v>1137820</v>
      </c>
    </row>
    <row r="5" spans="2:5" x14ac:dyDescent="0.45">
      <c r="B5" t="s">
        <v>8</v>
      </c>
      <c r="C5">
        <v>959</v>
      </c>
      <c r="D5">
        <v>11574376</v>
      </c>
      <c r="E5">
        <v>11574376</v>
      </c>
    </row>
    <row r="6" spans="2:5" x14ac:dyDescent="0.45">
      <c r="B6" t="s">
        <v>9</v>
      </c>
      <c r="C6">
        <v>42</v>
      </c>
      <c r="D6">
        <v>1122280</v>
      </c>
      <c r="E6">
        <v>1122280</v>
      </c>
    </row>
    <row r="7" spans="2:5" x14ac:dyDescent="0.45">
      <c r="B7" t="s">
        <v>16</v>
      </c>
      <c r="C7">
        <v>50</v>
      </c>
      <c r="D7">
        <v>3441955</v>
      </c>
      <c r="E7">
        <v>3441955</v>
      </c>
    </row>
    <row r="8" spans="2:5" x14ac:dyDescent="0.45">
      <c r="C8">
        <f>SUM(C2:C7)</f>
        <v>1089</v>
      </c>
      <c r="D8">
        <f>SUM(D2:D7)</f>
        <v>20630028</v>
      </c>
    </row>
  </sheetData>
  <phoneticPr fontId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7D3BE-5FA8-4492-B57C-A4E1EEE4DA8C}">
  <dimension ref="A3:X20"/>
  <sheetViews>
    <sheetView topLeftCell="E1" zoomScale="84" workbookViewId="0">
      <selection activeCell="Q4" sqref="Q4"/>
    </sheetView>
  </sheetViews>
  <sheetFormatPr defaultRowHeight="18" x14ac:dyDescent="0.45"/>
  <cols>
    <col min="1" max="1" width="13.3984375" bestFit="1" customWidth="1"/>
    <col min="2" max="2" width="15.296875" bestFit="1" customWidth="1"/>
  </cols>
  <sheetData>
    <row r="3" spans="1:24" x14ac:dyDescent="0.45">
      <c r="A3" s="2"/>
      <c r="B3" s="3"/>
      <c r="C3" s="4"/>
    </row>
    <row r="4" spans="1:24" x14ac:dyDescent="0.45">
      <c r="A4" s="5"/>
      <c r="B4" s="6"/>
      <c r="C4" s="7"/>
    </row>
    <row r="5" spans="1:24" x14ac:dyDescent="0.45">
      <c r="A5" s="5"/>
      <c r="B5" s="6"/>
      <c r="C5" s="7"/>
    </row>
    <row r="6" spans="1:24" x14ac:dyDescent="0.45">
      <c r="A6" s="5"/>
      <c r="B6" s="6"/>
      <c r="C6" s="7"/>
    </row>
    <row r="7" spans="1:24" x14ac:dyDescent="0.45">
      <c r="A7" s="5"/>
      <c r="B7" s="6"/>
      <c r="C7" s="7"/>
    </row>
    <row r="8" spans="1:24" x14ac:dyDescent="0.45">
      <c r="A8" s="5"/>
      <c r="B8" s="6"/>
      <c r="C8" s="7"/>
    </row>
    <row r="9" spans="1:24" x14ac:dyDescent="0.45">
      <c r="A9" s="5"/>
      <c r="B9" s="6"/>
      <c r="C9" s="7"/>
      <c r="O9" t="s">
        <v>15</v>
      </c>
      <c r="P9">
        <v>1</v>
      </c>
      <c r="R9" t="s">
        <v>5</v>
      </c>
      <c r="S9">
        <v>783</v>
      </c>
      <c r="T9">
        <f>S9/$S$20*100</f>
        <v>73.521126760563376</v>
      </c>
      <c r="V9" t="s">
        <v>5</v>
      </c>
      <c r="W9">
        <v>783</v>
      </c>
      <c r="X9">
        <v>73.52</v>
      </c>
    </row>
    <row r="10" spans="1:24" x14ac:dyDescent="0.45">
      <c r="A10" s="5"/>
      <c r="B10" s="6"/>
      <c r="C10" s="7"/>
      <c r="O10" t="s">
        <v>7</v>
      </c>
      <c r="P10">
        <v>1</v>
      </c>
      <c r="R10" t="s">
        <v>6</v>
      </c>
      <c r="S10">
        <v>179</v>
      </c>
      <c r="T10">
        <f t="shared" ref="T10:T19" si="0">S10/$S$20*100</f>
        <v>16.8075117370892</v>
      </c>
      <c r="V10" t="s">
        <v>6</v>
      </c>
      <c r="W10">
        <v>179</v>
      </c>
      <c r="X10">
        <v>16.8</v>
      </c>
    </row>
    <row r="11" spans="1:24" x14ac:dyDescent="0.45">
      <c r="A11" s="5"/>
      <c r="B11" s="6"/>
      <c r="C11" s="7"/>
      <c r="O11" t="s">
        <v>6</v>
      </c>
      <c r="P11">
        <v>179</v>
      </c>
      <c r="R11" t="s">
        <v>1</v>
      </c>
      <c r="S11">
        <v>46</v>
      </c>
      <c r="T11">
        <f t="shared" si="0"/>
        <v>4.31924882629108</v>
      </c>
      <c r="V11" t="s">
        <v>1</v>
      </c>
      <c r="W11">
        <v>46</v>
      </c>
      <c r="X11">
        <v>4.3099999999999996</v>
      </c>
    </row>
    <row r="12" spans="1:24" x14ac:dyDescent="0.45">
      <c r="A12" s="5"/>
      <c r="B12" s="6"/>
      <c r="C12" s="7"/>
      <c r="O12" t="s">
        <v>11</v>
      </c>
      <c r="P12">
        <v>1</v>
      </c>
      <c r="R12" t="s">
        <v>0</v>
      </c>
      <c r="S12">
        <v>19</v>
      </c>
      <c r="T12">
        <f t="shared" si="0"/>
        <v>1.784037558685446</v>
      </c>
      <c r="V12" t="s">
        <v>0</v>
      </c>
      <c r="W12">
        <v>19</v>
      </c>
      <c r="X12">
        <v>1.78</v>
      </c>
    </row>
    <row r="13" spans="1:24" x14ac:dyDescent="0.45">
      <c r="A13" s="5"/>
      <c r="B13" s="6"/>
      <c r="C13" s="7"/>
      <c r="O13" t="s">
        <v>5</v>
      </c>
      <c r="P13">
        <v>783</v>
      </c>
      <c r="R13" t="s">
        <v>12</v>
      </c>
      <c r="S13">
        <v>10</v>
      </c>
      <c r="T13">
        <f t="shared" si="0"/>
        <v>0.93896713615023475</v>
      </c>
      <c r="V13" t="s">
        <v>12</v>
      </c>
      <c r="W13">
        <v>10</v>
      </c>
      <c r="X13">
        <v>0.93</v>
      </c>
    </row>
    <row r="14" spans="1:24" x14ac:dyDescent="0.45">
      <c r="A14" s="5"/>
      <c r="B14" s="6"/>
      <c r="C14" s="7"/>
      <c r="O14" t="s">
        <v>12</v>
      </c>
      <c r="P14">
        <v>10</v>
      </c>
      <c r="R14" t="s">
        <v>14</v>
      </c>
      <c r="S14">
        <v>5</v>
      </c>
      <c r="T14">
        <f t="shared" si="0"/>
        <v>0.46948356807511737</v>
      </c>
      <c r="V14" t="s">
        <v>14</v>
      </c>
      <c r="W14">
        <v>5</v>
      </c>
      <c r="X14">
        <v>0.46</v>
      </c>
    </row>
    <row r="15" spans="1:24" x14ac:dyDescent="0.45">
      <c r="A15" s="5"/>
      <c r="B15" s="6"/>
      <c r="C15" s="7"/>
      <c r="O15" t="s">
        <v>0</v>
      </c>
      <c r="P15">
        <v>19</v>
      </c>
      <c r="R15" t="s">
        <v>13</v>
      </c>
      <c r="S15">
        <v>1</v>
      </c>
      <c r="T15">
        <f t="shared" si="0"/>
        <v>9.3896713615023469E-2</v>
      </c>
      <c r="V15" t="s">
        <v>13</v>
      </c>
      <c r="W15">
        <v>1</v>
      </c>
      <c r="X15">
        <v>0.09</v>
      </c>
    </row>
    <row r="16" spans="1:24" x14ac:dyDescent="0.45">
      <c r="A16" s="5"/>
      <c r="B16" s="6"/>
      <c r="C16" s="7"/>
      <c r="O16" t="s">
        <v>1</v>
      </c>
      <c r="P16">
        <v>46</v>
      </c>
      <c r="R16" t="s">
        <v>97</v>
      </c>
      <c r="S16">
        <v>1</v>
      </c>
      <c r="T16">
        <f t="shared" si="0"/>
        <v>9.3896713615023469E-2</v>
      </c>
      <c r="V16" t="s">
        <v>11</v>
      </c>
      <c r="W16">
        <v>1</v>
      </c>
      <c r="X16">
        <v>0.09</v>
      </c>
    </row>
    <row r="17" spans="1:24" x14ac:dyDescent="0.45">
      <c r="A17" s="5"/>
      <c r="B17" s="6"/>
      <c r="C17" s="7"/>
      <c r="O17" t="s">
        <v>13</v>
      </c>
      <c r="P17">
        <v>1</v>
      </c>
      <c r="R17" t="s">
        <v>98</v>
      </c>
      <c r="S17">
        <v>1</v>
      </c>
      <c r="T17">
        <f t="shared" si="0"/>
        <v>9.3896713615023469E-2</v>
      </c>
      <c r="V17" t="s">
        <v>15</v>
      </c>
      <c r="W17">
        <v>1</v>
      </c>
      <c r="X17">
        <v>0.09</v>
      </c>
    </row>
    <row r="18" spans="1:24" x14ac:dyDescent="0.45">
      <c r="A18" s="5"/>
      <c r="B18" s="6"/>
      <c r="C18" s="7"/>
      <c r="O18" t="s">
        <v>14</v>
      </c>
      <c r="P18">
        <v>5</v>
      </c>
      <c r="R18" t="s">
        <v>99</v>
      </c>
      <c r="S18">
        <v>1</v>
      </c>
      <c r="T18">
        <f t="shared" si="0"/>
        <v>9.3896713615023469E-2</v>
      </c>
      <c r="V18" t="s">
        <v>7</v>
      </c>
      <c r="W18">
        <v>1</v>
      </c>
      <c r="X18">
        <v>0.09</v>
      </c>
    </row>
    <row r="19" spans="1:24" x14ac:dyDescent="0.45">
      <c r="A19" s="5"/>
      <c r="B19" s="6"/>
      <c r="C19" s="7"/>
      <c r="O19" t="s">
        <v>3</v>
      </c>
      <c r="P19">
        <v>19</v>
      </c>
      <c r="R19" t="s">
        <v>3</v>
      </c>
      <c r="S19">
        <v>19</v>
      </c>
      <c r="T19">
        <f t="shared" si="0"/>
        <v>1.784037558685446</v>
      </c>
      <c r="V19" t="s">
        <v>3</v>
      </c>
      <c r="W19">
        <v>19</v>
      </c>
      <c r="X19">
        <v>1.78</v>
      </c>
    </row>
    <row r="20" spans="1:24" x14ac:dyDescent="0.45">
      <c r="A20" s="8"/>
      <c r="B20" s="9"/>
      <c r="C20" s="10"/>
      <c r="S20">
        <f>SUM(S9:S19)</f>
        <v>1065</v>
      </c>
    </row>
  </sheetData>
  <phoneticPr fontId="1"/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43D0B-BF99-4A28-98D4-CF52D9AF9B38}">
  <dimension ref="A2:AF1001"/>
  <sheetViews>
    <sheetView zoomScale="64" zoomScaleNormal="96" workbookViewId="0">
      <selection activeCell="AI6" sqref="AI6"/>
    </sheetView>
  </sheetViews>
  <sheetFormatPr defaultRowHeight="18" x14ac:dyDescent="0.45"/>
  <cols>
    <col min="1" max="1" width="8.59765625" bestFit="1" customWidth="1"/>
    <col min="2" max="2" width="10.09765625" bestFit="1" customWidth="1"/>
  </cols>
  <sheetData>
    <row r="2" spans="1:32" x14ac:dyDescent="0.45">
      <c r="R2" t="s">
        <v>130</v>
      </c>
      <c r="Y2" t="s">
        <v>133</v>
      </c>
    </row>
    <row r="3" spans="1:32" ht="18.600000000000001" thickBot="1" x14ac:dyDescent="0.5">
      <c r="A3" s="2"/>
      <c r="B3" s="3"/>
      <c r="C3" s="4"/>
      <c r="N3" t="s">
        <v>124</v>
      </c>
      <c r="O3" s="11" t="s">
        <v>125</v>
      </c>
      <c r="P3" s="11" t="s">
        <v>126</v>
      </c>
      <c r="R3" s="11"/>
      <c r="S3" s="11" t="s">
        <v>126</v>
      </c>
      <c r="U3" s="11" t="s">
        <v>132</v>
      </c>
      <c r="V3" s="11" t="s">
        <v>128</v>
      </c>
      <c r="W3" s="11" t="s">
        <v>129</v>
      </c>
      <c r="Y3" s="11" t="s">
        <v>132</v>
      </c>
      <c r="Z3" s="11" t="s">
        <v>126</v>
      </c>
      <c r="AA3" s="11" t="s">
        <v>131</v>
      </c>
      <c r="AD3" t="s">
        <v>134</v>
      </c>
    </row>
    <row r="4" spans="1:32" ht="18.600000000000001" thickBot="1" x14ac:dyDescent="0.5">
      <c r="A4" s="5"/>
      <c r="B4" s="6"/>
      <c r="C4" s="7"/>
      <c r="N4" s="12" t="s">
        <v>52</v>
      </c>
      <c r="O4" s="11" t="str" cm="1">
        <f t="array" ref="O4:O49">_xlfn.UNIQUE(N4:N1001)</f>
        <v>E18</v>
      </c>
      <c r="P4" s="11">
        <f>COUNTIF($N$4:$N$1001,O4)</f>
        <v>14</v>
      </c>
      <c r="R4" s="11" t="str" cm="1">
        <f t="array" ref="R4:S49">_xlfn._xlws.SORT($O$4:$P$49,2,-1,FALSE)</f>
        <v>P21</v>
      </c>
      <c r="S4" s="11">
        <v>273</v>
      </c>
      <c r="U4" s="11" t="s">
        <v>59</v>
      </c>
      <c r="V4" s="11">
        <v>273</v>
      </c>
      <c r="W4" s="11">
        <f>ROUND(V4/$V$48*100,2)</f>
        <v>34.47</v>
      </c>
      <c r="Y4" s="11" t="str" cm="1">
        <f t="array" ref="Y4:AA47">_xlfn._xlws.SORT(U4:W47,1,1,FALSE)</f>
        <v>E10.5</v>
      </c>
      <c r="Z4" s="11">
        <v>1</v>
      </c>
      <c r="AA4" s="11">
        <v>0.13</v>
      </c>
      <c r="AD4" s="11" t="s">
        <v>136</v>
      </c>
      <c r="AE4" s="11" t="s">
        <v>126</v>
      </c>
      <c r="AF4" s="11" t="s">
        <v>135</v>
      </c>
    </row>
    <row r="5" spans="1:32" ht="18.600000000000001" thickBot="1" x14ac:dyDescent="0.5">
      <c r="A5" s="5"/>
      <c r="B5" s="6"/>
      <c r="C5" s="7"/>
      <c r="N5" s="12" t="s">
        <v>52</v>
      </c>
      <c r="O5" s="11" t="str">
        <v>P55</v>
      </c>
      <c r="P5" s="11">
        <f>COUNTIF($N$4:$N$1001,O5)</f>
        <v>2</v>
      </c>
      <c r="R5" s="11" t="str">
        <v>P56</v>
      </c>
      <c r="S5" s="11">
        <v>86</v>
      </c>
      <c r="U5" s="11" t="s">
        <v>63</v>
      </c>
      <c r="V5" s="11">
        <v>86</v>
      </c>
      <c r="W5" s="11">
        <f>ROUND(V5/$V$48*100,2)</f>
        <v>10.86</v>
      </c>
      <c r="Y5" s="11" t="str">
        <v>E13</v>
      </c>
      <c r="Z5" s="11">
        <v>1</v>
      </c>
      <c r="AA5" s="11">
        <v>0.13</v>
      </c>
      <c r="AD5" s="11" t="s">
        <v>96</v>
      </c>
      <c r="AE5" s="11">
        <v>1</v>
      </c>
      <c r="AF5" s="11">
        <f>ROUND(AE5/$AE$24,7)</f>
        <v>1.2626E-3</v>
      </c>
    </row>
    <row r="6" spans="1:32" ht="18.600000000000001" thickBot="1" x14ac:dyDescent="0.5">
      <c r="A6" s="5"/>
      <c r="B6" s="6"/>
      <c r="C6" s="7"/>
      <c r="N6" s="12" t="s">
        <v>52</v>
      </c>
      <c r="O6" s="11" t="str">
        <v>P60</v>
      </c>
      <c r="P6" s="11">
        <f>COUNTIF($N$4:$N$1001,O6)</f>
        <v>3</v>
      </c>
      <c r="R6" s="11" t="str">
        <v>P63</v>
      </c>
      <c r="S6" s="11">
        <v>72</v>
      </c>
      <c r="U6" s="11" t="s">
        <v>70</v>
      </c>
      <c r="V6" s="11">
        <v>72</v>
      </c>
      <c r="W6" s="11">
        <f>ROUND(V6/$V$48*100,2)</f>
        <v>9.09</v>
      </c>
      <c r="Y6" s="11" t="str">
        <v>E13.5</v>
      </c>
      <c r="Z6" s="11">
        <v>9</v>
      </c>
      <c r="AA6" s="11">
        <v>1.1399999999999999</v>
      </c>
      <c r="AD6" s="11" t="s">
        <v>80</v>
      </c>
      <c r="AE6" s="11">
        <v>1</v>
      </c>
      <c r="AF6" s="11">
        <f t="shared" ref="AF6:AF23" si="0">ROUND(AE6/$AE$24,7)</f>
        <v>1.2626E-3</v>
      </c>
    </row>
    <row r="7" spans="1:32" ht="18.600000000000001" thickBot="1" x14ac:dyDescent="0.5">
      <c r="A7" s="5"/>
      <c r="B7" s="6"/>
      <c r="C7" s="7"/>
      <c r="N7" s="12" t="s">
        <v>52</v>
      </c>
      <c r="O7" s="11" t="str">
        <v>P75</v>
      </c>
      <c r="P7" s="11">
        <f>COUNTIF($N$4:$N$1001,O7)</f>
        <v>1</v>
      </c>
      <c r="R7" s="11" t="str">
        <v>P70</v>
      </c>
      <c r="S7" s="11">
        <v>65</v>
      </c>
      <c r="U7" s="11" t="s">
        <v>60</v>
      </c>
      <c r="V7" s="11">
        <v>65</v>
      </c>
      <c r="W7" s="11">
        <f>ROUND(V7/$V$48*100,2)</f>
        <v>8.2100000000000009</v>
      </c>
      <c r="Y7" s="11" t="str">
        <v>E15.5</v>
      </c>
      <c r="Z7" s="11">
        <v>5</v>
      </c>
      <c r="AA7" s="11">
        <v>0.63</v>
      </c>
      <c r="AD7" s="11" t="s">
        <v>61</v>
      </c>
      <c r="AE7" s="11">
        <v>9</v>
      </c>
      <c r="AF7" s="11">
        <f t="shared" si="0"/>
        <v>1.13636E-2</v>
      </c>
    </row>
    <row r="8" spans="1:32" ht="18.600000000000001" thickBot="1" x14ac:dyDescent="0.5">
      <c r="A8" s="5"/>
      <c r="B8" s="6"/>
      <c r="C8" s="7"/>
      <c r="N8" s="12" t="s">
        <v>52</v>
      </c>
      <c r="O8" s="11">
        <v>0</v>
      </c>
      <c r="P8" s="11">
        <f>COUNTIF($N$4:$N$1001,O8)</f>
        <v>0</v>
      </c>
      <c r="R8" s="11" t="str">
        <v>P84</v>
      </c>
      <c r="S8" s="11">
        <v>34</v>
      </c>
      <c r="U8" s="11" t="s">
        <v>69</v>
      </c>
      <c r="V8" s="11">
        <v>34</v>
      </c>
      <c r="W8" s="11">
        <f>ROUND(V8/$V$48*100,2)</f>
        <v>4.29</v>
      </c>
      <c r="Y8" s="11" t="str">
        <v>E18</v>
      </c>
      <c r="Z8" s="11">
        <v>14</v>
      </c>
      <c r="AA8" s="11">
        <v>1.77</v>
      </c>
      <c r="AD8" s="11" t="s">
        <v>89</v>
      </c>
      <c r="AE8" s="11">
        <v>5</v>
      </c>
      <c r="AF8" s="11">
        <f t="shared" si="0"/>
        <v>6.3131000000000003E-3</v>
      </c>
    </row>
    <row r="9" spans="1:32" ht="18.600000000000001" thickBot="1" x14ac:dyDescent="0.5">
      <c r="A9" s="5"/>
      <c r="B9" s="6"/>
      <c r="C9" s="7"/>
      <c r="N9" s="12" t="s">
        <v>52</v>
      </c>
      <c r="O9" s="11" t="str">
        <v>P78</v>
      </c>
      <c r="P9" s="11">
        <f>COUNTIF($N$4:$N$1001,O9)</f>
        <v>1</v>
      </c>
      <c r="R9" s="11" t="str">
        <v>P14</v>
      </c>
      <c r="S9" s="11">
        <v>33</v>
      </c>
      <c r="U9" s="11" t="s">
        <v>74</v>
      </c>
      <c r="V9" s="11">
        <v>33</v>
      </c>
      <c r="W9" s="11">
        <f>ROUND(V9/$V$48*100,2)</f>
        <v>4.17</v>
      </c>
      <c r="Y9" s="11" t="str">
        <v>E18.5</v>
      </c>
      <c r="Z9" s="11">
        <v>5</v>
      </c>
      <c r="AA9" s="11">
        <v>0.63</v>
      </c>
      <c r="AD9" s="11" t="s">
        <v>52</v>
      </c>
      <c r="AE9" s="11">
        <v>14</v>
      </c>
      <c r="AF9" s="11">
        <f t="shared" si="0"/>
        <v>1.7676799999999999E-2</v>
      </c>
    </row>
    <row r="10" spans="1:32" ht="18.600000000000001" thickBot="1" x14ac:dyDescent="0.5">
      <c r="A10" s="5"/>
      <c r="B10" s="6"/>
      <c r="C10" s="7"/>
      <c r="N10" s="12" t="s">
        <v>52</v>
      </c>
      <c r="O10" s="11" t="str">
        <v>not clear</v>
      </c>
      <c r="P10" s="11">
        <f>COUNTIF($N$4:$N$1001,O10)</f>
        <v>30</v>
      </c>
      <c r="R10" s="11" t="str">
        <v>not clear</v>
      </c>
      <c r="S10" s="11">
        <v>30</v>
      </c>
      <c r="U10" s="11" t="s">
        <v>62</v>
      </c>
      <c r="V10" s="11">
        <v>27</v>
      </c>
      <c r="W10" s="11">
        <f>ROUND(V10/$V$48*100,2)</f>
        <v>3.41</v>
      </c>
      <c r="Y10" s="11" t="str">
        <v>E19.5</v>
      </c>
      <c r="Z10" s="11">
        <v>1</v>
      </c>
      <c r="AA10" s="11">
        <v>0.13</v>
      </c>
      <c r="AD10" s="11" t="s">
        <v>65</v>
      </c>
      <c r="AE10" s="11">
        <v>5</v>
      </c>
      <c r="AF10" s="11">
        <f t="shared" si="0"/>
        <v>6.3131000000000003E-3</v>
      </c>
    </row>
    <row r="11" spans="1:32" ht="18.600000000000001" thickBot="1" x14ac:dyDescent="0.5">
      <c r="A11" s="5"/>
      <c r="B11" s="6"/>
      <c r="C11" s="7"/>
      <c r="N11" s="12" t="s">
        <v>52</v>
      </c>
      <c r="O11" s="11" t="str">
        <v>P0</v>
      </c>
      <c r="P11" s="11">
        <f>COUNTIF($N$4:$N$1001,O11)</f>
        <v>1</v>
      </c>
      <c r="R11" s="11" t="str">
        <v>P35</v>
      </c>
      <c r="S11" s="11">
        <v>27</v>
      </c>
      <c r="U11" s="11" t="s">
        <v>82</v>
      </c>
      <c r="V11" s="11">
        <v>21</v>
      </c>
      <c r="W11" s="11">
        <f>ROUND(V11/$V$48*100,2)</f>
        <v>2.65</v>
      </c>
      <c r="Y11" s="11" t="str">
        <v>not clear</v>
      </c>
      <c r="Z11" s="11">
        <v>31</v>
      </c>
      <c r="AA11" s="11">
        <v>3.91</v>
      </c>
      <c r="AD11" s="11" t="s">
        <v>91</v>
      </c>
      <c r="AE11" s="11">
        <v>1</v>
      </c>
      <c r="AF11" s="11">
        <f t="shared" si="0"/>
        <v>1.2626E-3</v>
      </c>
    </row>
    <row r="12" spans="1:32" ht="18.600000000000001" thickBot="1" x14ac:dyDescent="0.5">
      <c r="A12" s="5"/>
      <c r="B12" s="6"/>
      <c r="C12" s="7"/>
      <c r="N12" s="12" t="s">
        <v>52</v>
      </c>
      <c r="O12" s="11" t="str">
        <v>P21</v>
      </c>
      <c r="P12" s="11">
        <f>COUNTIF($N$4:$N$1001,O12)</f>
        <v>273</v>
      </c>
      <c r="R12" s="11" t="str">
        <v>P90</v>
      </c>
      <c r="S12" s="11">
        <v>21</v>
      </c>
      <c r="U12" s="11" t="s">
        <v>52</v>
      </c>
      <c r="V12" s="11">
        <v>14</v>
      </c>
      <c r="W12" s="11">
        <f>ROUND(V12/$V$48*100,2)</f>
        <v>1.77</v>
      </c>
      <c r="Y12" s="11" t="str">
        <v>P0</v>
      </c>
      <c r="Z12" s="11">
        <v>1</v>
      </c>
      <c r="AA12" s="11">
        <v>0.13</v>
      </c>
      <c r="AD12" s="11" t="s">
        <v>112</v>
      </c>
      <c r="AE12" s="11">
        <v>24</v>
      </c>
      <c r="AF12" s="11">
        <f t="shared" si="0"/>
        <v>3.0303E-2</v>
      </c>
    </row>
    <row r="13" spans="1:32" ht="18.600000000000001" thickBot="1" x14ac:dyDescent="0.5">
      <c r="A13" s="5"/>
      <c r="B13" s="6"/>
      <c r="C13" s="7"/>
      <c r="N13" s="12" t="s">
        <v>53</v>
      </c>
      <c r="O13" s="11" t="str">
        <v>P70</v>
      </c>
      <c r="P13" s="11">
        <f>COUNTIF($N$4:$N$1001,O13)</f>
        <v>65</v>
      </c>
      <c r="R13" s="11" t="str">
        <v>E18</v>
      </c>
      <c r="S13" s="11">
        <v>14</v>
      </c>
      <c r="U13" s="11" t="s">
        <v>67</v>
      </c>
      <c r="V13" s="11">
        <v>12</v>
      </c>
      <c r="W13" s="11">
        <f>ROUND(V13/$V$48*100,2)</f>
        <v>1.52</v>
      </c>
      <c r="Y13" s="11" t="str">
        <v>P10</v>
      </c>
      <c r="Z13" s="11">
        <v>2</v>
      </c>
      <c r="AA13" s="11">
        <v>0.25</v>
      </c>
      <c r="AD13" s="11" t="s">
        <v>113</v>
      </c>
      <c r="AE13" s="11">
        <v>51</v>
      </c>
      <c r="AF13" s="11">
        <f t="shared" si="0"/>
        <v>6.4393900000000004E-2</v>
      </c>
    </row>
    <row r="14" spans="1:32" ht="18.600000000000001" thickBot="1" x14ac:dyDescent="0.5">
      <c r="A14" s="5"/>
      <c r="B14" s="6"/>
      <c r="C14" s="7"/>
      <c r="N14" s="12" t="s">
        <v>52</v>
      </c>
      <c r="O14" s="11" t="str">
        <v>E13.5</v>
      </c>
      <c r="P14" s="11">
        <f>COUNTIF($N$4:$N$1001,O14)</f>
        <v>9</v>
      </c>
      <c r="R14" s="11" t="str">
        <v>P7</v>
      </c>
      <c r="S14" s="11">
        <v>12</v>
      </c>
      <c r="U14" s="11" t="s">
        <v>84</v>
      </c>
      <c r="V14" s="11">
        <v>10</v>
      </c>
      <c r="W14" s="11">
        <f>ROUND(V14/$V$48*100,2)</f>
        <v>1.26</v>
      </c>
      <c r="Y14" s="11" t="str">
        <v>P105</v>
      </c>
      <c r="Z14" s="11">
        <v>9</v>
      </c>
      <c r="AA14" s="11">
        <v>1.1399999999999999</v>
      </c>
      <c r="AD14" s="11" t="s">
        <v>114</v>
      </c>
      <c r="AE14" s="11">
        <v>289</v>
      </c>
      <c r="AF14" s="11">
        <f t="shared" si="0"/>
        <v>0.36489899999999997</v>
      </c>
    </row>
    <row r="15" spans="1:32" ht="18.600000000000001" thickBot="1" x14ac:dyDescent="0.5">
      <c r="A15" s="5"/>
      <c r="B15" s="6"/>
      <c r="C15" s="7"/>
      <c r="N15" s="12" t="s">
        <v>52</v>
      </c>
      <c r="O15" s="11" t="str">
        <v>P35</v>
      </c>
      <c r="P15" s="11">
        <f>COUNTIF($N$4:$N$1001,O15)</f>
        <v>27</v>
      </c>
      <c r="R15" s="11" t="str">
        <v>P77</v>
      </c>
      <c r="S15" s="11">
        <v>10</v>
      </c>
      <c r="U15" s="11" t="s">
        <v>61</v>
      </c>
      <c r="V15" s="11">
        <v>9</v>
      </c>
      <c r="W15" s="11">
        <f>ROUND(V15/$V$48*100,2)</f>
        <v>1.1399999999999999</v>
      </c>
      <c r="Y15" s="11" t="str">
        <v>P112</v>
      </c>
      <c r="Z15" s="11">
        <v>4</v>
      </c>
      <c r="AA15" s="11">
        <v>0.51</v>
      </c>
      <c r="AD15" s="11" t="s">
        <v>115</v>
      </c>
      <c r="AE15" s="11">
        <v>29</v>
      </c>
      <c r="AF15" s="11">
        <f t="shared" si="0"/>
        <v>3.6616200000000002E-2</v>
      </c>
    </row>
    <row r="16" spans="1:32" ht="18.600000000000001" thickBot="1" x14ac:dyDescent="0.5">
      <c r="A16" s="5"/>
      <c r="B16" s="6"/>
      <c r="C16" s="7"/>
      <c r="N16" s="12" t="s">
        <v>52</v>
      </c>
      <c r="O16" s="11" t="str">
        <v>P56</v>
      </c>
      <c r="P16" s="11">
        <f>COUNTIF($N$4:$N$1001,O16)</f>
        <v>86</v>
      </c>
      <c r="R16" s="11" t="str">
        <v>E13.5</v>
      </c>
      <c r="S16" s="11">
        <v>9</v>
      </c>
      <c r="U16" s="11" t="s">
        <v>71</v>
      </c>
      <c r="V16" s="11">
        <v>9</v>
      </c>
      <c r="W16" s="11">
        <f>ROUND(V16/$V$48*100,2)</f>
        <v>1.1399999999999999</v>
      </c>
      <c r="Y16" s="11" t="str">
        <v>P12</v>
      </c>
      <c r="Z16" s="11">
        <v>3</v>
      </c>
      <c r="AA16" s="11">
        <v>0.38</v>
      </c>
      <c r="AD16" s="11" t="s">
        <v>116</v>
      </c>
      <c r="AE16" s="11">
        <v>12</v>
      </c>
      <c r="AF16" s="11">
        <f t="shared" si="0"/>
        <v>1.51515E-2</v>
      </c>
    </row>
    <row r="17" spans="1:32" ht="18.600000000000001" thickBot="1" x14ac:dyDescent="0.5">
      <c r="A17" s="5"/>
      <c r="B17" s="6"/>
      <c r="C17" s="7"/>
      <c r="N17" s="12" t="s">
        <v>52</v>
      </c>
      <c r="O17" s="11" t="str">
        <v>P51</v>
      </c>
      <c r="P17" s="11">
        <f>COUNTIF($N$4:$N$1001,O17)</f>
        <v>1</v>
      </c>
      <c r="R17" s="11" t="str">
        <v>P49</v>
      </c>
      <c r="S17" s="11">
        <v>9</v>
      </c>
      <c r="U17" s="11" t="s">
        <v>76</v>
      </c>
      <c r="V17" s="11">
        <v>9</v>
      </c>
      <c r="W17" s="11">
        <f>ROUND(V17/$V$48*100,2)</f>
        <v>1.1399999999999999</v>
      </c>
      <c r="Y17" s="11" t="str">
        <v>P120</v>
      </c>
      <c r="Z17" s="11">
        <v>1</v>
      </c>
      <c r="AA17" s="11">
        <v>0.13</v>
      </c>
      <c r="AD17" s="11" t="s">
        <v>117</v>
      </c>
      <c r="AE17" s="11">
        <v>96</v>
      </c>
      <c r="AF17" s="11">
        <f t="shared" si="0"/>
        <v>0.1212121</v>
      </c>
    </row>
    <row r="18" spans="1:32" ht="18.600000000000001" thickBot="1" x14ac:dyDescent="0.5">
      <c r="A18" s="5"/>
      <c r="B18" s="6"/>
      <c r="C18" s="7"/>
      <c r="N18" s="12" t="s">
        <v>52</v>
      </c>
      <c r="O18" s="11" t="str">
        <v>E18.5</v>
      </c>
      <c r="P18" s="11">
        <f>COUNTIF($N$4:$N$1001,O18)</f>
        <v>5</v>
      </c>
      <c r="R18" s="11" t="str">
        <v>P23</v>
      </c>
      <c r="S18" s="11">
        <v>9</v>
      </c>
      <c r="U18" s="11" t="s">
        <v>90</v>
      </c>
      <c r="V18" s="11">
        <v>9</v>
      </c>
      <c r="W18" s="11">
        <f>ROUND(V18/$V$48*100,2)</f>
        <v>1.1399999999999999</v>
      </c>
      <c r="Y18" s="11" t="str">
        <v>P14</v>
      </c>
      <c r="Z18" s="11">
        <v>33</v>
      </c>
      <c r="AA18" s="11">
        <v>4.17</v>
      </c>
      <c r="AD18" s="11" t="s">
        <v>118</v>
      </c>
      <c r="AE18" s="11">
        <v>75</v>
      </c>
      <c r="AF18" s="11">
        <f t="shared" si="0"/>
        <v>9.4697000000000003E-2</v>
      </c>
    </row>
    <row r="19" spans="1:32" ht="18.600000000000001" thickBot="1" x14ac:dyDescent="0.5">
      <c r="A19" s="5"/>
      <c r="B19" s="6"/>
      <c r="C19" s="7"/>
      <c r="N19" s="12" t="s">
        <v>54</v>
      </c>
      <c r="O19" s="11" t="str">
        <v>P120</v>
      </c>
      <c r="P19" s="11">
        <f>COUNTIF($N$4:$N$1001,O19)</f>
        <v>1</v>
      </c>
      <c r="R19" s="11" t="str">
        <v>P105</v>
      </c>
      <c r="S19" s="11">
        <v>9</v>
      </c>
      <c r="U19" s="11" t="s">
        <v>93</v>
      </c>
      <c r="V19" s="11">
        <v>7</v>
      </c>
      <c r="W19" s="11">
        <f>ROUND(V19/$V$48*100,2)</f>
        <v>0.88</v>
      </c>
      <c r="Y19" s="11" t="str">
        <v>P16</v>
      </c>
      <c r="Z19" s="11">
        <v>7</v>
      </c>
      <c r="AA19" s="11">
        <v>0.88</v>
      </c>
      <c r="AD19" s="11" t="s">
        <v>119</v>
      </c>
      <c r="AE19" s="11">
        <v>77</v>
      </c>
      <c r="AF19" s="11">
        <f t="shared" si="0"/>
        <v>9.7222199999999995E-2</v>
      </c>
    </row>
    <row r="20" spans="1:32" ht="18.600000000000001" thickBot="1" x14ac:dyDescent="0.5">
      <c r="A20" s="8"/>
      <c r="B20" s="9"/>
      <c r="C20" s="10"/>
      <c r="N20" s="12" t="s">
        <v>55</v>
      </c>
      <c r="O20" s="11" t="str">
        <v>P7</v>
      </c>
      <c r="P20" s="11">
        <f>COUNTIF($N$4:$N$1001,O20)</f>
        <v>12</v>
      </c>
      <c r="R20" s="11" t="str">
        <v>P16</v>
      </c>
      <c r="S20" s="11">
        <v>7</v>
      </c>
      <c r="U20" s="11" t="s">
        <v>68</v>
      </c>
      <c r="V20" s="11">
        <v>6</v>
      </c>
      <c r="W20" s="11">
        <f>ROUND(V20/$V$48*100,2)</f>
        <v>0.76</v>
      </c>
      <c r="Y20" s="11" t="str">
        <v>P17</v>
      </c>
      <c r="Z20" s="11">
        <v>6</v>
      </c>
      <c r="AA20" s="11">
        <v>0.76</v>
      </c>
      <c r="AD20" s="11" t="s">
        <v>120</v>
      </c>
      <c r="AE20" s="11">
        <v>34</v>
      </c>
      <c r="AF20" s="11">
        <f t="shared" si="0"/>
        <v>4.2929299999999997E-2</v>
      </c>
    </row>
    <row r="21" spans="1:32" ht="18.600000000000001" thickBot="1" x14ac:dyDescent="0.5">
      <c r="N21" s="12"/>
      <c r="O21" s="11" t="str">
        <v>P17</v>
      </c>
      <c r="P21" s="11">
        <f>COUNTIF($N$4:$N$1001,O21)</f>
        <v>6</v>
      </c>
      <c r="R21" s="11" t="str">
        <v>P17</v>
      </c>
      <c r="S21" s="11">
        <v>6</v>
      </c>
      <c r="U21" s="11" t="s">
        <v>65</v>
      </c>
      <c r="V21" s="11">
        <v>5</v>
      </c>
      <c r="W21" s="11">
        <f>ROUND(V21/$V$48*100,2)</f>
        <v>0.63</v>
      </c>
      <c r="Y21" s="11" t="str">
        <v>P20</v>
      </c>
      <c r="Z21" s="11">
        <v>3</v>
      </c>
      <c r="AA21" s="11">
        <v>0.38</v>
      </c>
      <c r="AD21" s="11" t="s">
        <v>121</v>
      </c>
      <c r="AE21" s="11">
        <v>21</v>
      </c>
      <c r="AF21" s="11">
        <f t="shared" si="0"/>
        <v>2.6515199999999999E-2</v>
      </c>
    </row>
    <row r="22" spans="1:32" ht="18.600000000000001" thickBot="1" x14ac:dyDescent="0.5">
      <c r="N22" s="12"/>
      <c r="O22" s="11" t="str">
        <v>P84</v>
      </c>
      <c r="P22" s="11">
        <f>COUNTIF($N$4:$N$1001,O22)</f>
        <v>34</v>
      </c>
      <c r="R22" s="11" t="str">
        <v>E18.5</v>
      </c>
      <c r="S22" s="11">
        <v>5</v>
      </c>
      <c r="U22" s="11" t="s">
        <v>78</v>
      </c>
      <c r="V22" s="11">
        <v>5</v>
      </c>
      <c r="W22" s="11">
        <f>ROUND(V22/$V$48*100,2)</f>
        <v>0.63</v>
      </c>
      <c r="Y22" s="11" t="str">
        <v>P21</v>
      </c>
      <c r="Z22" s="11">
        <v>273</v>
      </c>
      <c r="AA22" s="11">
        <v>34.47</v>
      </c>
      <c r="AD22" s="11" t="s">
        <v>122</v>
      </c>
      <c r="AE22" s="11">
        <v>17</v>
      </c>
      <c r="AF22" s="11">
        <f t="shared" si="0"/>
        <v>2.14646E-2</v>
      </c>
    </row>
    <row r="23" spans="1:32" ht="18.600000000000001" thickBot="1" x14ac:dyDescent="0.5">
      <c r="N23" s="12" t="s">
        <v>56</v>
      </c>
      <c r="O23" s="11" t="str">
        <v>P63</v>
      </c>
      <c r="P23" s="11">
        <f>COUNTIF($N$4:$N$1001,O23)</f>
        <v>72</v>
      </c>
      <c r="R23" s="11" t="str">
        <v>P5</v>
      </c>
      <c r="S23" s="11">
        <v>5</v>
      </c>
      <c r="U23" s="11" t="s">
        <v>89</v>
      </c>
      <c r="V23" s="11">
        <v>5</v>
      </c>
      <c r="W23" s="11">
        <f>ROUND(V23/$V$48*100,2)</f>
        <v>0.63</v>
      </c>
      <c r="Y23" s="11" t="str">
        <v>P210</v>
      </c>
      <c r="Z23" s="11">
        <v>2</v>
      </c>
      <c r="AA23" s="11">
        <v>0.25</v>
      </c>
      <c r="AD23" s="11" t="s">
        <v>57</v>
      </c>
      <c r="AE23" s="11">
        <v>31</v>
      </c>
      <c r="AF23" s="11">
        <f t="shared" si="0"/>
        <v>3.91414E-2</v>
      </c>
    </row>
    <row r="24" spans="1:32" ht="18.600000000000001" thickBot="1" x14ac:dyDescent="0.5">
      <c r="N24" s="12" t="s">
        <v>57</v>
      </c>
      <c r="O24" s="11" t="str">
        <v>P49</v>
      </c>
      <c r="P24" s="11">
        <f>COUNTIF($N$4:$N$1001,O24)</f>
        <v>9</v>
      </c>
      <c r="R24" s="11" t="str">
        <v>E15.5</v>
      </c>
      <c r="S24" s="11">
        <v>5</v>
      </c>
      <c r="U24" s="11" t="s">
        <v>86</v>
      </c>
      <c r="V24" s="11">
        <v>4</v>
      </c>
      <c r="W24" s="11">
        <f>ROUND(V24/$V$48*100,2)</f>
        <v>0.51</v>
      </c>
      <c r="Y24" s="11" t="str">
        <v>P23</v>
      </c>
      <c r="Z24" s="11">
        <v>9</v>
      </c>
      <c r="AA24" s="11">
        <v>1.1399999999999999</v>
      </c>
      <c r="AD24" s="11"/>
      <c r="AE24" s="11">
        <f>SUM(AE5:AE23)</f>
        <v>792</v>
      </c>
      <c r="AF24" s="11"/>
    </row>
    <row r="25" spans="1:32" ht="18.600000000000001" thickBot="1" x14ac:dyDescent="0.5">
      <c r="N25" s="12" t="s">
        <v>57</v>
      </c>
      <c r="O25" s="11" t="str">
        <v>P651</v>
      </c>
      <c r="P25" s="11">
        <f>COUNTIF($N$4:$N$1001,O25)</f>
        <v>1</v>
      </c>
      <c r="R25" s="11" t="str">
        <v>P112</v>
      </c>
      <c r="S25" s="11">
        <v>4</v>
      </c>
      <c r="U25" s="11" t="s">
        <v>92</v>
      </c>
      <c r="V25" s="11">
        <v>4</v>
      </c>
      <c r="W25" s="11">
        <f>ROUND(V25/$V$48*100,2)</f>
        <v>0.51</v>
      </c>
      <c r="Y25" s="11" t="str">
        <v>P28</v>
      </c>
      <c r="Z25" s="11">
        <v>4</v>
      </c>
      <c r="AA25" s="11">
        <v>0.51</v>
      </c>
    </row>
    <row r="26" spans="1:32" ht="18.600000000000001" thickBot="1" x14ac:dyDescent="0.5">
      <c r="N26" s="12" t="s">
        <v>57</v>
      </c>
      <c r="O26" s="11" t="str">
        <v>P30</v>
      </c>
      <c r="P26" s="11">
        <f>COUNTIF($N$4:$N$1001,O26)</f>
        <v>2</v>
      </c>
      <c r="R26" s="11" t="str">
        <v>P53</v>
      </c>
      <c r="S26" s="11">
        <v>4</v>
      </c>
      <c r="U26" s="11" t="s">
        <v>94</v>
      </c>
      <c r="V26" s="11">
        <v>4</v>
      </c>
      <c r="W26" s="11">
        <f>ROUND(V26/$V$48*100,2)</f>
        <v>0.51</v>
      </c>
      <c r="Y26" s="11" t="str">
        <v>P30</v>
      </c>
      <c r="Z26" s="11">
        <v>2</v>
      </c>
      <c r="AA26" s="11">
        <v>0.25</v>
      </c>
    </row>
    <row r="27" spans="1:32" ht="18.600000000000001" thickBot="1" x14ac:dyDescent="0.5">
      <c r="N27" s="12" t="s">
        <v>57</v>
      </c>
      <c r="O27" s="11" t="str">
        <v>P14</v>
      </c>
      <c r="P27" s="11">
        <f>COUNTIF($N$4:$N$1001,O27)</f>
        <v>33</v>
      </c>
      <c r="R27" s="11" t="str">
        <v>P28</v>
      </c>
      <c r="S27" s="11">
        <v>4</v>
      </c>
      <c r="U27" s="11" t="s">
        <v>95</v>
      </c>
      <c r="V27" s="11">
        <v>4</v>
      </c>
      <c r="W27" s="11">
        <f>ROUND(V27/$V$48*100,2)</f>
        <v>0.51</v>
      </c>
      <c r="Y27" s="11" t="str">
        <v>P35</v>
      </c>
      <c r="Z27" s="11">
        <v>27</v>
      </c>
      <c r="AA27" s="11">
        <v>3.41</v>
      </c>
    </row>
    <row r="28" spans="1:32" ht="18.600000000000001" thickBot="1" x14ac:dyDescent="0.5">
      <c r="N28" s="12" t="s">
        <v>57</v>
      </c>
      <c r="O28" s="11" t="str">
        <v>P8</v>
      </c>
      <c r="P28" s="11">
        <f>COUNTIF($N$4:$N$1001,O28)</f>
        <v>2</v>
      </c>
      <c r="R28" s="11" t="str">
        <v>P6</v>
      </c>
      <c r="S28" s="11">
        <v>4</v>
      </c>
      <c r="U28" s="11" t="s">
        <v>54</v>
      </c>
      <c r="V28" s="11">
        <v>3</v>
      </c>
      <c r="W28" s="11">
        <f>ROUND(V28/$V$48*100,2)</f>
        <v>0.38</v>
      </c>
      <c r="Y28" s="11" t="str">
        <v>P42</v>
      </c>
      <c r="Z28" s="11">
        <v>3</v>
      </c>
      <c r="AA28" s="11">
        <v>0.38</v>
      </c>
    </row>
    <row r="29" spans="1:32" ht="18.600000000000001" thickBot="1" x14ac:dyDescent="0.5">
      <c r="N29" s="12" t="s">
        <v>57</v>
      </c>
      <c r="O29" s="11" t="str">
        <v>P23</v>
      </c>
      <c r="P29" s="11">
        <f>COUNTIF($N$4:$N$1001,O29)</f>
        <v>9</v>
      </c>
      <c r="R29" s="11" t="str">
        <v>P60</v>
      </c>
      <c r="S29" s="11">
        <v>3</v>
      </c>
      <c r="U29" s="11" t="s">
        <v>77</v>
      </c>
      <c r="V29" s="11">
        <v>3</v>
      </c>
      <c r="W29" s="11">
        <f>ROUND(V29/$V$48*100,2)</f>
        <v>0.38</v>
      </c>
      <c r="Y29" s="11" t="str">
        <v>P49</v>
      </c>
      <c r="Z29" s="11">
        <v>9</v>
      </c>
      <c r="AA29" s="11">
        <v>1.1399999999999999</v>
      </c>
    </row>
    <row r="30" spans="1:32" ht="18.600000000000001" thickBot="1" x14ac:dyDescent="0.5">
      <c r="N30" s="12" t="s">
        <v>57</v>
      </c>
      <c r="O30" s="11" t="str">
        <v>P12</v>
      </c>
      <c r="P30" s="11">
        <f>COUNTIF($N$4:$N$1001,O30)</f>
        <v>3</v>
      </c>
      <c r="R30" s="11" t="str">
        <v>P12</v>
      </c>
      <c r="S30" s="11">
        <v>3</v>
      </c>
      <c r="U30" s="11" t="s">
        <v>83</v>
      </c>
      <c r="V30" s="11">
        <v>3</v>
      </c>
      <c r="W30" s="11">
        <f>ROUND(V30/$V$48*100,2)</f>
        <v>0.38</v>
      </c>
      <c r="Y30" s="11" t="str">
        <v>P5</v>
      </c>
      <c r="Z30" s="11">
        <v>5</v>
      </c>
      <c r="AA30" s="11">
        <v>0.63</v>
      </c>
    </row>
    <row r="31" spans="1:32" ht="18.600000000000001" thickBot="1" x14ac:dyDescent="0.5">
      <c r="N31" s="12" t="s">
        <v>57</v>
      </c>
      <c r="O31" s="11" t="str">
        <v>P5</v>
      </c>
      <c r="P31" s="11">
        <f>COUNTIF($N$4:$N$1001,O31)</f>
        <v>5</v>
      </c>
      <c r="R31" s="11" t="str">
        <v>P50</v>
      </c>
      <c r="S31" s="11">
        <v>3</v>
      </c>
      <c r="U31" s="11" t="s">
        <v>85</v>
      </c>
      <c r="V31" s="11">
        <v>3</v>
      </c>
      <c r="W31" s="11">
        <f>ROUND(V31/$V$48*100,2)</f>
        <v>0.38</v>
      </c>
      <c r="Y31" s="11" t="str">
        <v>P50</v>
      </c>
      <c r="Z31" s="11">
        <v>3</v>
      </c>
      <c r="AA31" s="11">
        <v>0.38</v>
      </c>
    </row>
    <row r="32" spans="1:32" ht="18.600000000000001" thickBot="1" x14ac:dyDescent="0.5">
      <c r="N32" s="12" t="s">
        <v>57</v>
      </c>
      <c r="O32" s="11" t="str">
        <v>P10</v>
      </c>
      <c r="P32" s="11">
        <f>COUNTIF($N$4:$N$1001,O32)</f>
        <v>2</v>
      </c>
      <c r="R32" s="11" t="str">
        <v>P42</v>
      </c>
      <c r="S32" s="11">
        <v>3</v>
      </c>
      <c r="U32" s="11" t="s">
        <v>87</v>
      </c>
      <c r="V32" s="11">
        <v>3</v>
      </c>
      <c r="W32" s="11">
        <f>ROUND(V32/$V$48*100,2)</f>
        <v>0.38</v>
      </c>
      <c r="Y32" s="11" t="str">
        <v>P51</v>
      </c>
      <c r="Z32" s="11">
        <v>1</v>
      </c>
      <c r="AA32" s="11">
        <v>0.13</v>
      </c>
    </row>
    <row r="33" spans="14:27" ht="18.600000000000001" thickBot="1" x14ac:dyDescent="0.5">
      <c r="N33" s="12" t="s">
        <v>57</v>
      </c>
      <c r="O33" s="11" t="str">
        <v>E13</v>
      </c>
      <c r="P33" s="11">
        <f>COUNTIF($N$4:$N$1001,O33)</f>
        <v>1</v>
      </c>
      <c r="R33" s="11" t="str">
        <v>P20</v>
      </c>
      <c r="S33" s="11">
        <v>3</v>
      </c>
      <c r="U33" s="11" t="s">
        <v>53</v>
      </c>
      <c r="V33" s="11">
        <v>2</v>
      </c>
      <c r="W33" s="11">
        <f>ROUND(V33/$V$48*100,2)</f>
        <v>0.25</v>
      </c>
      <c r="Y33" s="11" t="str">
        <v>P53</v>
      </c>
      <c r="Z33" s="11">
        <v>4</v>
      </c>
      <c r="AA33" s="11">
        <v>0.51</v>
      </c>
    </row>
    <row r="34" spans="14:27" ht="18.600000000000001" thickBot="1" x14ac:dyDescent="0.5">
      <c r="N34" s="12" t="s">
        <v>57</v>
      </c>
      <c r="O34" s="11" t="str">
        <v>not clea</v>
      </c>
      <c r="P34" s="11">
        <f>COUNTIF($N$4:$N$1001,O34)</f>
        <v>1</v>
      </c>
      <c r="R34" s="11" t="str">
        <v>P55</v>
      </c>
      <c r="S34" s="11">
        <v>2</v>
      </c>
      <c r="U34" s="11" t="s">
        <v>73</v>
      </c>
      <c r="V34" s="11">
        <v>2</v>
      </c>
      <c r="W34" s="11">
        <f>ROUND(V34/$V$48*100,2)</f>
        <v>0.25</v>
      </c>
      <c r="Y34" s="11" t="str">
        <v>P55</v>
      </c>
      <c r="Z34" s="11">
        <v>2</v>
      </c>
      <c r="AA34" s="11">
        <v>0.25</v>
      </c>
    </row>
    <row r="35" spans="14:27" ht="18.600000000000001" thickBot="1" x14ac:dyDescent="0.5">
      <c r="N35" s="12" t="s">
        <v>57</v>
      </c>
      <c r="O35" s="11" t="str">
        <v>P50</v>
      </c>
      <c r="P35" s="11">
        <f>COUNTIF($N$4:$N$1001,O35)</f>
        <v>3</v>
      </c>
      <c r="R35" s="11" t="str">
        <v>P30</v>
      </c>
      <c r="S35" s="11">
        <v>2</v>
      </c>
      <c r="U35" s="11" t="s">
        <v>75</v>
      </c>
      <c r="V35" s="11">
        <v>2</v>
      </c>
      <c r="W35" s="11">
        <f>ROUND(V35/$V$48*100,2)</f>
        <v>0.25</v>
      </c>
      <c r="Y35" s="11" t="str">
        <v>P56</v>
      </c>
      <c r="Z35" s="11">
        <v>86</v>
      </c>
      <c r="AA35" s="11">
        <v>10.86</v>
      </c>
    </row>
    <row r="36" spans="14:27" ht="18.600000000000001" thickBot="1" x14ac:dyDescent="0.5">
      <c r="N36" s="12" t="s">
        <v>57</v>
      </c>
      <c r="O36" s="11" t="str">
        <v>P77</v>
      </c>
      <c r="P36" s="11">
        <f>COUNTIF($N$4:$N$1001,O36)</f>
        <v>10</v>
      </c>
      <c r="R36" s="11" t="str">
        <v>P8</v>
      </c>
      <c r="S36" s="11">
        <v>2</v>
      </c>
      <c r="U36" s="11" t="s">
        <v>79</v>
      </c>
      <c r="V36" s="11">
        <v>2</v>
      </c>
      <c r="W36" s="11">
        <f>ROUND(V36/$V$48*100,2)</f>
        <v>0.25</v>
      </c>
      <c r="Y36" s="11" t="str">
        <v>P6</v>
      </c>
      <c r="Z36" s="11">
        <v>4</v>
      </c>
      <c r="AA36" s="11">
        <v>0.51</v>
      </c>
    </row>
    <row r="37" spans="14:27" ht="18.600000000000001" thickBot="1" x14ac:dyDescent="0.5">
      <c r="N37" s="12" t="s">
        <v>57</v>
      </c>
      <c r="O37" s="11" t="str">
        <v>P42</v>
      </c>
      <c r="P37" s="11">
        <f>COUNTIF($N$4:$N$1001,O37)</f>
        <v>3</v>
      </c>
      <c r="R37" s="11" t="str">
        <v>P10</v>
      </c>
      <c r="S37" s="11">
        <v>2</v>
      </c>
      <c r="U37" s="11" t="s">
        <v>88</v>
      </c>
      <c r="V37" s="11">
        <v>2</v>
      </c>
      <c r="W37" s="11">
        <f>ROUND(V37/$V$48*100,2)</f>
        <v>0.25</v>
      </c>
      <c r="Y37" s="11" t="str">
        <v>P60</v>
      </c>
      <c r="Z37" s="11">
        <v>3</v>
      </c>
      <c r="AA37" s="11">
        <v>0.38</v>
      </c>
    </row>
    <row r="38" spans="14:27" ht="18.600000000000001" thickBot="1" x14ac:dyDescent="0.5">
      <c r="N38" s="12" t="s">
        <v>57</v>
      </c>
      <c r="O38" s="11" t="str">
        <v>P112</v>
      </c>
      <c r="P38" s="11">
        <f>COUNTIF($N$4:$N$1001,O38)</f>
        <v>4</v>
      </c>
      <c r="R38" s="11" t="str">
        <v>P210</v>
      </c>
      <c r="S38" s="11">
        <v>2</v>
      </c>
      <c r="U38" s="11" t="s">
        <v>55</v>
      </c>
      <c r="V38" s="11">
        <v>1</v>
      </c>
      <c r="W38" s="11">
        <f>ROUND(V38/$V$48*100,2)</f>
        <v>0.13</v>
      </c>
      <c r="Y38" s="11" t="str">
        <v>P63</v>
      </c>
      <c r="Z38" s="11">
        <v>72</v>
      </c>
      <c r="AA38" s="11">
        <v>9.09</v>
      </c>
    </row>
    <row r="39" spans="14:27" ht="18.600000000000001" thickBot="1" x14ac:dyDescent="0.5">
      <c r="N39" s="12" t="s">
        <v>57</v>
      </c>
      <c r="O39" s="11" t="str">
        <v>P20</v>
      </c>
      <c r="P39" s="11">
        <f>COUNTIF($N$4:$N$1001,O39)</f>
        <v>3</v>
      </c>
      <c r="R39" s="11" t="str">
        <v>P75</v>
      </c>
      <c r="S39" s="11">
        <v>1</v>
      </c>
      <c r="U39" s="11" t="s">
        <v>56</v>
      </c>
      <c r="V39" s="11">
        <v>1</v>
      </c>
      <c r="W39" s="11">
        <f>ROUND(V39/$V$48*100,2)</f>
        <v>0.13</v>
      </c>
      <c r="Y39" s="11" t="str">
        <v>P651</v>
      </c>
      <c r="Z39" s="11">
        <v>1</v>
      </c>
      <c r="AA39" s="11">
        <v>0.13</v>
      </c>
    </row>
    <row r="40" spans="14:27" ht="18.600000000000001" thickBot="1" x14ac:dyDescent="0.5">
      <c r="N40" s="12" t="s">
        <v>57</v>
      </c>
      <c r="O40" s="11" t="str">
        <v>P210</v>
      </c>
      <c r="P40" s="11">
        <f>COUNTIF($N$4:$N$1001,O40)</f>
        <v>2</v>
      </c>
      <c r="R40" s="11" t="str">
        <v>P78</v>
      </c>
      <c r="S40" s="11">
        <v>1</v>
      </c>
      <c r="U40" s="11" t="s">
        <v>58</v>
      </c>
      <c r="V40" s="11">
        <v>1</v>
      </c>
      <c r="W40" s="11">
        <f>ROUND(V40/$V$48*100,2)</f>
        <v>0.13</v>
      </c>
      <c r="Y40" s="11" t="str">
        <v>P7</v>
      </c>
      <c r="Z40" s="11">
        <v>12</v>
      </c>
      <c r="AA40" s="11">
        <v>1.52</v>
      </c>
    </row>
    <row r="41" spans="14:27" ht="18.600000000000001" thickBot="1" x14ac:dyDescent="0.5">
      <c r="N41" s="12" t="s">
        <v>57</v>
      </c>
      <c r="O41" s="11" t="str">
        <v>E15.5</v>
      </c>
      <c r="P41" s="11">
        <f>COUNTIF($N$4:$N$1001,O41)</f>
        <v>5</v>
      </c>
      <c r="R41" s="11" t="str">
        <v>P0</v>
      </c>
      <c r="S41" s="11">
        <v>1</v>
      </c>
      <c r="U41" s="11" t="s">
        <v>64</v>
      </c>
      <c r="V41" s="11">
        <v>1</v>
      </c>
      <c r="W41" s="11">
        <f>ROUND(V41/$V$48*100,2)</f>
        <v>0.13</v>
      </c>
      <c r="Y41" s="11" t="str">
        <v>P70</v>
      </c>
      <c r="Z41" s="11">
        <v>65</v>
      </c>
      <c r="AA41" s="11">
        <v>8.2100000000000009</v>
      </c>
    </row>
    <row r="42" spans="14:27" ht="18.600000000000001" thickBot="1" x14ac:dyDescent="0.5">
      <c r="N42" s="12" t="s">
        <v>53</v>
      </c>
      <c r="O42" s="11" t="str">
        <v>P90</v>
      </c>
      <c r="P42" s="11">
        <f>COUNTIF($N$4:$N$1001,O42)</f>
        <v>21</v>
      </c>
      <c r="R42" s="11" t="str">
        <v>P51</v>
      </c>
      <c r="S42" s="11">
        <v>1</v>
      </c>
      <c r="U42" s="11" t="s">
        <v>66</v>
      </c>
      <c r="V42" s="11">
        <v>1</v>
      </c>
      <c r="W42" s="11">
        <f>ROUND(V42/$V$48*100,2)</f>
        <v>0.13</v>
      </c>
      <c r="Y42" s="11" t="str">
        <v>P75</v>
      </c>
      <c r="Z42" s="11">
        <v>1</v>
      </c>
      <c r="AA42" s="11">
        <v>0.13</v>
      </c>
    </row>
    <row r="43" spans="14:27" ht="18.600000000000001" thickBot="1" x14ac:dyDescent="0.5">
      <c r="N43" s="12" t="s">
        <v>58</v>
      </c>
      <c r="O43" s="11" t="str">
        <v>P105</v>
      </c>
      <c r="P43" s="11">
        <f>COUNTIF($N$4:$N$1001,O43)</f>
        <v>9</v>
      </c>
      <c r="R43" s="11" t="str">
        <v>P120</v>
      </c>
      <c r="S43" s="11">
        <v>1</v>
      </c>
      <c r="U43" s="11" t="s">
        <v>72</v>
      </c>
      <c r="V43" s="11">
        <v>1</v>
      </c>
      <c r="W43" s="11">
        <f>ROUND(V43/$V$48*100,2)</f>
        <v>0.13</v>
      </c>
      <c r="Y43" s="11" t="str">
        <v>P77</v>
      </c>
      <c r="Z43" s="11">
        <v>10</v>
      </c>
      <c r="AA43" s="11">
        <v>1.26</v>
      </c>
    </row>
    <row r="44" spans="14:27" ht="18.600000000000001" thickBot="1" x14ac:dyDescent="0.5">
      <c r="N44" s="12" t="s">
        <v>59</v>
      </c>
      <c r="O44" s="11" t="str">
        <v>E19.5</v>
      </c>
      <c r="P44" s="11">
        <f>COUNTIF($N$4:$N$1001,O44)</f>
        <v>1</v>
      </c>
      <c r="R44" s="11" t="str">
        <v>P651</v>
      </c>
      <c r="S44" s="11">
        <v>1</v>
      </c>
      <c r="U44" s="11" t="s">
        <v>80</v>
      </c>
      <c r="V44" s="11">
        <v>1</v>
      </c>
      <c r="W44" s="11">
        <f>ROUND(V44/$V$48*100,2)</f>
        <v>0.13</v>
      </c>
      <c r="Y44" s="11" t="str">
        <v>P78</v>
      </c>
      <c r="Z44" s="11">
        <v>1</v>
      </c>
      <c r="AA44" s="11">
        <v>0.13</v>
      </c>
    </row>
    <row r="45" spans="14:27" ht="18.600000000000001" thickBot="1" x14ac:dyDescent="0.5">
      <c r="N45" s="12" t="s">
        <v>60</v>
      </c>
      <c r="O45" s="11" t="str">
        <v>P53</v>
      </c>
      <c r="P45" s="11">
        <f>COUNTIF($N$4:$N$1001,O45)</f>
        <v>4</v>
      </c>
      <c r="R45" s="11" t="str">
        <v>E13</v>
      </c>
      <c r="S45" s="11">
        <v>1</v>
      </c>
      <c r="U45" s="11" t="s">
        <v>91</v>
      </c>
      <c r="V45" s="11">
        <v>1</v>
      </c>
      <c r="W45" s="11">
        <f>ROUND(V45/$V$48*100,2)</f>
        <v>0.13</v>
      </c>
      <c r="Y45" s="11" t="str">
        <v>P8</v>
      </c>
      <c r="Z45" s="11">
        <v>2</v>
      </c>
      <c r="AA45" s="11">
        <v>0.25</v>
      </c>
    </row>
    <row r="46" spans="14:27" ht="18.600000000000001" thickBot="1" x14ac:dyDescent="0.5">
      <c r="N46" s="12" t="s">
        <v>61</v>
      </c>
      <c r="O46" s="11" t="str">
        <v>P16</v>
      </c>
      <c r="P46" s="11">
        <f>COUNTIF($N$4:$N$1001,O46)</f>
        <v>7</v>
      </c>
      <c r="R46" s="11" t="str">
        <v>not clea</v>
      </c>
      <c r="S46" s="11">
        <v>1</v>
      </c>
      <c r="U46" s="11" t="s">
        <v>96</v>
      </c>
      <c r="V46" s="11">
        <v>1</v>
      </c>
      <c r="W46" s="11">
        <f>ROUND(V46/$V$48*100,2)</f>
        <v>0.13</v>
      </c>
      <c r="Y46" s="11" t="str">
        <v>P84</v>
      </c>
      <c r="Z46" s="11">
        <v>34</v>
      </c>
      <c r="AA46" s="11">
        <v>4.29</v>
      </c>
    </row>
    <row r="47" spans="14:27" ht="18.600000000000001" thickBot="1" x14ac:dyDescent="0.5">
      <c r="N47" s="12" t="s">
        <v>61</v>
      </c>
      <c r="O47" s="11" t="str">
        <v>P28</v>
      </c>
      <c r="P47" s="11">
        <f>COUNTIF($N$4:$N$1001,O47)</f>
        <v>4</v>
      </c>
      <c r="R47" s="11" t="str">
        <v>E19.5</v>
      </c>
      <c r="S47" s="11">
        <v>1</v>
      </c>
      <c r="U47" s="11" t="s">
        <v>57</v>
      </c>
      <c r="V47" s="11">
        <v>31</v>
      </c>
      <c r="W47" s="11">
        <f>ROUND(V47/$V$48*100,2)</f>
        <v>3.91</v>
      </c>
      <c r="Y47" s="11" t="str">
        <v>P90</v>
      </c>
      <c r="Z47" s="11">
        <v>21</v>
      </c>
      <c r="AA47" s="11">
        <v>2.65</v>
      </c>
    </row>
    <row r="48" spans="14:27" ht="18.600000000000001" thickBot="1" x14ac:dyDescent="0.5">
      <c r="N48" s="12" t="s">
        <v>61</v>
      </c>
      <c r="O48" s="11" t="str">
        <v>P6</v>
      </c>
      <c r="P48" s="11">
        <f>COUNTIF($N$4:$N$1001,O48)</f>
        <v>4</v>
      </c>
      <c r="R48" s="11" t="str">
        <v>E10.5</v>
      </c>
      <c r="S48" s="11">
        <v>1</v>
      </c>
      <c r="U48" s="11" t="s">
        <v>127</v>
      </c>
      <c r="V48" s="11">
        <f>SUM(V4:V47)</f>
        <v>792</v>
      </c>
      <c r="W48" s="11"/>
    </row>
    <row r="49" spans="14:19" ht="18.600000000000001" thickBot="1" x14ac:dyDescent="0.5">
      <c r="N49" s="12" t="s">
        <v>61</v>
      </c>
      <c r="O49" s="11" t="str">
        <v>E10.5</v>
      </c>
      <c r="P49" s="11">
        <f>COUNTIF($N$4:$N$1001,O49)</f>
        <v>1</v>
      </c>
      <c r="R49" s="11">
        <v>0</v>
      </c>
      <c r="S49" s="11">
        <v>0</v>
      </c>
    </row>
    <row r="50" spans="14:19" ht="18.600000000000001" thickBot="1" x14ac:dyDescent="0.5">
      <c r="N50" s="1" t="s">
        <v>61</v>
      </c>
    </row>
    <row r="51" spans="14:19" ht="18.600000000000001" thickBot="1" x14ac:dyDescent="0.5">
      <c r="N51" s="1" t="s">
        <v>61</v>
      </c>
    </row>
    <row r="52" spans="14:19" ht="18.600000000000001" thickBot="1" x14ac:dyDescent="0.5">
      <c r="N52" s="1" t="s">
        <v>60</v>
      </c>
    </row>
    <row r="53" spans="14:19" ht="18.600000000000001" thickBot="1" x14ac:dyDescent="0.5">
      <c r="N53" s="1" t="s">
        <v>60</v>
      </c>
    </row>
    <row r="54" spans="14:19" ht="18.600000000000001" thickBot="1" x14ac:dyDescent="0.5">
      <c r="N54" s="1" t="s">
        <v>57</v>
      </c>
    </row>
    <row r="55" spans="14:19" ht="18.600000000000001" thickBot="1" x14ac:dyDescent="0.5">
      <c r="N55" s="1"/>
    </row>
    <row r="56" spans="14:19" ht="18.600000000000001" thickBot="1" x14ac:dyDescent="0.5">
      <c r="N56" s="1" t="s">
        <v>60</v>
      </c>
    </row>
    <row r="57" spans="14:19" ht="18.600000000000001" thickBot="1" x14ac:dyDescent="0.5">
      <c r="N57" s="1" t="s">
        <v>60</v>
      </c>
    </row>
    <row r="58" spans="14:19" ht="18.600000000000001" thickBot="1" x14ac:dyDescent="0.5">
      <c r="N58" s="1" t="s">
        <v>60</v>
      </c>
    </row>
    <row r="59" spans="14:19" ht="18.600000000000001" thickBot="1" x14ac:dyDescent="0.5">
      <c r="N59" s="1" t="s">
        <v>60</v>
      </c>
    </row>
    <row r="60" spans="14:19" ht="18.600000000000001" thickBot="1" x14ac:dyDescent="0.5">
      <c r="N60" s="1" t="s">
        <v>60</v>
      </c>
    </row>
    <row r="61" spans="14:19" ht="18.600000000000001" thickBot="1" x14ac:dyDescent="0.5">
      <c r="N61" s="1" t="s">
        <v>60</v>
      </c>
    </row>
    <row r="62" spans="14:19" ht="18.600000000000001" thickBot="1" x14ac:dyDescent="0.5">
      <c r="N62" s="1" t="s">
        <v>60</v>
      </c>
    </row>
    <row r="63" spans="14:19" ht="18.600000000000001" thickBot="1" x14ac:dyDescent="0.5">
      <c r="N63" s="1" t="s">
        <v>60</v>
      </c>
    </row>
    <row r="64" spans="14:19" ht="18.600000000000001" thickBot="1" x14ac:dyDescent="0.5">
      <c r="N64" s="1" t="s">
        <v>60</v>
      </c>
    </row>
    <row r="65" spans="14:14" ht="18.600000000000001" thickBot="1" x14ac:dyDescent="0.5">
      <c r="N65" s="1" t="s">
        <v>60</v>
      </c>
    </row>
    <row r="66" spans="14:14" ht="18.600000000000001" thickBot="1" x14ac:dyDescent="0.5">
      <c r="N66" s="1" t="s">
        <v>60</v>
      </c>
    </row>
    <row r="67" spans="14:14" ht="18.600000000000001" thickBot="1" x14ac:dyDescent="0.5">
      <c r="N67" s="1" t="s">
        <v>60</v>
      </c>
    </row>
    <row r="68" spans="14:14" ht="18.600000000000001" thickBot="1" x14ac:dyDescent="0.5">
      <c r="N68" s="1" t="s">
        <v>60</v>
      </c>
    </row>
    <row r="69" spans="14:14" ht="18.600000000000001" thickBot="1" x14ac:dyDescent="0.5">
      <c r="N69" s="1" t="s">
        <v>60</v>
      </c>
    </row>
    <row r="70" spans="14:14" ht="18.600000000000001" thickBot="1" x14ac:dyDescent="0.5">
      <c r="N70" s="1" t="s">
        <v>57</v>
      </c>
    </row>
    <row r="71" spans="14:14" ht="18.600000000000001" thickBot="1" x14ac:dyDescent="0.5">
      <c r="N71" s="1"/>
    </row>
    <row r="72" spans="14:14" ht="18.600000000000001" thickBot="1" x14ac:dyDescent="0.5">
      <c r="N72" s="1"/>
    </row>
    <row r="73" spans="14:14" ht="18.600000000000001" thickBot="1" x14ac:dyDescent="0.5">
      <c r="N73" s="1" t="s">
        <v>57</v>
      </c>
    </row>
    <row r="74" spans="14:14" ht="18.600000000000001" thickBot="1" x14ac:dyDescent="0.5">
      <c r="N74" s="1"/>
    </row>
    <row r="75" spans="14:14" ht="18.600000000000001" thickBot="1" x14ac:dyDescent="0.5">
      <c r="N75" s="1"/>
    </row>
    <row r="76" spans="14:14" ht="18.600000000000001" thickBot="1" x14ac:dyDescent="0.5">
      <c r="N76" s="1"/>
    </row>
    <row r="77" spans="14:14" ht="18.600000000000001" thickBot="1" x14ac:dyDescent="0.5">
      <c r="N77" s="1"/>
    </row>
    <row r="78" spans="14:14" ht="18.600000000000001" thickBot="1" x14ac:dyDescent="0.5">
      <c r="N78" s="1"/>
    </row>
    <row r="79" spans="14:14" ht="18.600000000000001" thickBot="1" x14ac:dyDescent="0.5">
      <c r="N79" s="1" t="s">
        <v>62</v>
      </c>
    </row>
    <row r="80" spans="14:14" ht="18.600000000000001" thickBot="1" x14ac:dyDescent="0.5">
      <c r="N80" s="1" t="s">
        <v>62</v>
      </c>
    </row>
    <row r="81" spans="14:14" ht="18.600000000000001" thickBot="1" x14ac:dyDescent="0.5">
      <c r="N81" s="1" t="s">
        <v>62</v>
      </c>
    </row>
    <row r="82" spans="14:14" ht="18.600000000000001" thickBot="1" x14ac:dyDescent="0.5">
      <c r="N82" s="1" t="s">
        <v>62</v>
      </c>
    </row>
    <row r="83" spans="14:14" ht="18.600000000000001" thickBot="1" x14ac:dyDescent="0.5">
      <c r="N83" s="1" t="s">
        <v>62</v>
      </c>
    </row>
    <row r="84" spans="14:14" ht="18.600000000000001" thickBot="1" x14ac:dyDescent="0.5">
      <c r="N84" s="1" t="s">
        <v>62</v>
      </c>
    </row>
    <row r="85" spans="14:14" ht="18.600000000000001" thickBot="1" x14ac:dyDescent="0.5">
      <c r="N85" s="1" t="s">
        <v>62</v>
      </c>
    </row>
    <row r="86" spans="14:14" ht="18.600000000000001" thickBot="1" x14ac:dyDescent="0.5">
      <c r="N86" s="1" t="s">
        <v>62</v>
      </c>
    </row>
    <row r="87" spans="14:14" ht="18.600000000000001" thickBot="1" x14ac:dyDescent="0.5">
      <c r="N87" s="1" t="s">
        <v>62</v>
      </c>
    </row>
    <row r="88" spans="14:14" ht="18.600000000000001" thickBot="1" x14ac:dyDescent="0.5">
      <c r="N88" s="1" t="s">
        <v>59</v>
      </c>
    </row>
    <row r="89" spans="14:14" ht="18.600000000000001" thickBot="1" x14ac:dyDescent="0.5">
      <c r="N89" s="1" t="s">
        <v>59</v>
      </c>
    </row>
    <row r="90" spans="14:14" ht="18.600000000000001" thickBot="1" x14ac:dyDescent="0.5">
      <c r="N90" s="1" t="s">
        <v>59</v>
      </c>
    </row>
    <row r="91" spans="14:14" ht="18.600000000000001" thickBot="1" x14ac:dyDescent="0.5">
      <c r="N91" s="1" t="s">
        <v>59</v>
      </c>
    </row>
    <row r="92" spans="14:14" ht="18.600000000000001" thickBot="1" x14ac:dyDescent="0.5">
      <c r="N92" s="1" t="s">
        <v>59</v>
      </c>
    </row>
    <row r="93" spans="14:14" ht="18.600000000000001" thickBot="1" x14ac:dyDescent="0.5">
      <c r="N93" s="1" t="s">
        <v>59</v>
      </c>
    </row>
    <row r="94" spans="14:14" ht="18.600000000000001" thickBot="1" x14ac:dyDescent="0.5">
      <c r="N94" s="1" t="s">
        <v>59</v>
      </c>
    </row>
    <row r="95" spans="14:14" ht="18.600000000000001" thickBot="1" x14ac:dyDescent="0.5">
      <c r="N95" s="1" t="s">
        <v>59</v>
      </c>
    </row>
    <row r="96" spans="14:14" ht="18.600000000000001" thickBot="1" x14ac:dyDescent="0.5">
      <c r="N96" s="1" t="s">
        <v>59</v>
      </c>
    </row>
    <row r="97" spans="14:14" ht="18.600000000000001" thickBot="1" x14ac:dyDescent="0.5">
      <c r="N97" s="1" t="s">
        <v>59</v>
      </c>
    </row>
    <row r="98" spans="14:14" ht="18.600000000000001" thickBot="1" x14ac:dyDescent="0.5">
      <c r="N98" s="1" t="s">
        <v>59</v>
      </c>
    </row>
    <row r="99" spans="14:14" ht="18.600000000000001" thickBot="1" x14ac:dyDescent="0.5">
      <c r="N99" s="1" t="s">
        <v>59</v>
      </c>
    </row>
    <row r="100" spans="14:14" ht="18.600000000000001" thickBot="1" x14ac:dyDescent="0.5">
      <c r="N100" s="1" t="s">
        <v>59</v>
      </c>
    </row>
    <row r="101" spans="14:14" ht="18.600000000000001" thickBot="1" x14ac:dyDescent="0.5">
      <c r="N101" s="1" t="s">
        <v>59</v>
      </c>
    </row>
    <row r="102" spans="14:14" ht="18.600000000000001" thickBot="1" x14ac:dyDescent="0.5">
      <c r="N102" s="1" t="s">
        <v>59</v>
      </c>
    </row>
    <row r="103" spans="14:14" ht="18.600000000000001" thickBot="1" x14ac:dyDescent="0.5">
      <c r="N103" s="1" t="s">
        <v>59</v>
      </c>
    </row>
    <row r="104" spans="14:14" ht="18.600000000000001" thickBot="1" x14ac:dyDescent="0.5">
      <c r="N104" s="1" t="s">
        <v>59</v>
      </c>
    </row>
    <row r="105" spans="14:14" ht="18.600000000000001" thickBot="1" x14ac:dyDescent="0.5">
      <c r="N105" s="1" t="s">
        <v>59</v>
      </c>
    </row>
    <row r="106" spans="14:14" ht="18.600000000000001" thickBot="1" x14ac:dyDescent="0.5">
      <c r="N106" s="1" t="s">
        <v>59</v>
      </c>
    </row>
    <row r="107" spans="14:14" ht="18.600000000000001" thickBot="1" x14ac:dyDescent="0.5">
      <c r="N107" s="1" t="s">
        <v>59</v>
      </c>
    </row>
    <row r="108" spans="14:14" ht="18.600000000000001" thickBot="1" x14ac:dyDescent="0.5">
      <c r="N108" s="1" t="s">
        <v>59</v>
      </c>
    </row>
    <row r="109" spans="14:14" ht="18.600000000000001" thickBot="1" x14ac:dyDescent="0.5">
      <c r="N109" s="1" t="s">
        <v>59</v>
      </c>
    </row>
    <row r="110" spans="14:14" ht="18.600000000000001" thickBot="1" x14ac:dyDescent="0.5">
      <c r="N110" s="1" t="s">
        <v>59</v>
      </c>
    </row>
    <row r="111" spans="14:14" ht="18.600000000000001" thickBot="1" x14ac:dyDescent="0.5">
      <c r="N111" s="1" t="s">
        <v>59</v>
      </c>
    </row>
    <row r="112" spans="14:14" ht="18.600000000000001" thickBot="1" x14ac:dyDescent="0.5">
      <c r="N112" s="1" t="s">
        <v>59</v>
      </c>
    </row>
    <row r="113" spans="14:14" ht="18.600000000000001" thickBot="1" x14ac:dyDescent="0.5">
      <c r="N113" s="1" t="s">
        <v>59</v>
      </c>
    </row>
    <row r="114" spans="14:14" ht="18.600000000000001" thickBot="1" x14ac:dyDescent="0.5">
      <c r="N114" s="1" t="s">
        <v>59</v>
      </c>
    </row>
    <row r="115" spans="14:14" ht="18.600000000000001" thickBot="1" x14ac:dyDescent="0.5">
      <c r="N115" s="1" t="s">
        <v>59</v>
      </c>
    </row>
    <row r="116" spans="14:14" ht="18.600000000000001" thickBot="1" x14ac:dyDescent="0.5">
      <c r="N116" s="1" t="s">
        <v>59</v>
      </c>
    </row>
    <row r="117" spans="14:14" ht="18.600000000000001" thickBot="1" x14ac:dyDescent="0.5">
      <c r="N117" s="1" t="s">
        <v>59</v>
      </c>
    </row>
    <row r="118" spans="14:14" ht="18.600000000000001" thickBot="1" x14ac:dyDescent="0.5">
      <c r="N118" s="1" t="s">
        <v>59</v>
      </c>
    </row>
    <row r="119" spans="14:14" ht="18.600000000000001" thickBot="1" x14ac:dyDescent="0.5">
      <c r="N119" s="1" t="s">
        <v>59</v>
      </c>
    </row>
    <row r="120" spans="14:14" ht="18.600000000000001" thickBot="1" x14ac:dyDescent="0.5">
      <c r="N120" s="1" t="s">
        <v>59</v>
      </c>
    </row>
    <row r="121" spans="14:14" ht="18.600000000000001" thickBot="1" x14ac:dyDescent="0.5">
      <c r="N121" s="1" t="s">
        <v>59</v>
      </c>
    </row>
    <row r="122" spans="14:14" ht="18.600000000000001" thickBot="1" x14ac:dyDescent="0.5">
      <c r="N122" s="1" t="s">
        <v>59</v>
      </c>
    </row>
    <row r="123" spans="14:14" ht="18.600000000000001" thickBot="1" x14ac:dyDescent="0.5">
      <c r="N123" s="1" t="s">
        <v>59</v>
      </c>
    </row>
    <row r="124" spans="14:14" ht="18.600000000000001" thickBot="1" x14ac:dyDescent="0.5">
      <c r="N124" s="1" t="s">
        <v>59</v>
      </c>
    </row>
    <row r="125" spans="14:14" ht="18.600000000000001" thickBot="1" x14ac:dyDescent="0.5">
      <c r="N125" s="1" t="s">
        <v>59</v>
      </c>
    </row>
    <row r="126" spans="14:14" ht="18.600000000000001" thickBot="1" x14ac:dyDescent="0.5">
      <c r="N126" s="1" t="s">
        <v>59</v>
      </c>
    </row>
    <row r="127" spans="14:14" ht="18.600000000000001" thickBot="1" x14ac:dyDescent="0.5">
      <c r="N127" s="1" t="s">
        <v>59</v>
      </c>
    </row>
    <row r="128" spans="14:14" ht="18.600000000000001" thickBot="1" x14ac:dyDescent="0.5">
      <c r="N128" s="1" t="s">
        <v>59</v>
      </c>
    </row>
    <row r="129" spans="14:14" ht="18.600000000000001" thickBot="1" x14ac:dyDescent="0.5">
      <c r="N129" s="1" t="s">
        <v>59</v>
      </c>
    </row>
    <row r="130" spans="14:14" ht="18.600000000000001" thickBot="1" x14ac:dyDescent="0.5">
      <c r="N130" s="1" t="s">
        <v>59</v>
      </c>
    </row>
    <row r="131" spans="14:14" ht="18.600000000000001" thickBot="1" x14ac:dyDescent="0.5">
      <c r="N131" s="1" t="s">
        <v>59</v>
      </c>
    </row>
    <row r="132" spans="14:14" ht="18.600000000000001" thickBot="1" x14ac:dyDescent="0.5">
      <c r="N132" s="1" t="s">
        <v>59</v>
      </c>
    </row>
    <row r="133" spans="14:14" ht="18.600000000000001" thickBot="1" x14ac:dyDescent="0.5">
      <c r="N133" s="1" t="s">
        <v>59</v>
      </c>
    </row>
    <row r="134" spans="14:14" ht="18.600000000000001" thickBot="1" x14ac:dyDescent="0.5">
      <c r="N134" s="1" t="s">
        <v>59</v>
      </c>
    </row>
    <row r="135" spans="14:14" ht="18.600000000000001" thickBot="1" x14ac:dyDescent="0.5">
      <c r="N135" s="1" t="s">
        <v>59</v>
      </c>
    </row>
    <row r="136" spans="14:14" ht="18.600000000000001" thickBot="1" x14ac:dyDescent="0.5">
      <c r="N136" s="1" t="s">
        <v>59</v>
      </c>
    </row>
    <row r="137" spans="14:14" ht="18.600000000000001" thickBot="1" x14ac:dyDescent="0.5">
      <c r="N137" s="1" t="s">
        <v>59</v>
      </c>
    </row>
    <row r="138" spans="14:14" ht="18.600000000000001" thickBot="1" x14ac:dyDescent="0.5">
      <c r="N138" s="1" t="s">
        <v>59</v>
      </c>
    </row>
    <row r="139" spans="14:14" ht="18.600000000000001" thickBot="1" x14ac:dyDescent="0.5">
      <c r="N139" s="1" t="s">
        <v>59</v>
      </c>
    </row>
    <row r="140" spans="14:14" ht="18.600000000000001" thickBot="1" x14ac:dyDescent="0.5">
      <c r="N140" s="1" t="s">
        <v>59</v>
      </c>
    </row>
    <row r="141" spans="14:14" ht="18.600000000000001" thickBot="1" x14ac:dyDescent="0.5">
      <c r="N141" s="1" t="s">
        <v>59</v>
      </c>
    </row>
    <row r="142" spans="14:14" ht="18.600000000000001" thickBot="1" x14ac:dyDescent="0.5">
      <c r="N142" s="1" t="s">
        <v>59</v>
      </c>
    </row>
    <row r="143" spans="14:14" ht="18.600000000000001" thickBot="1" x14ac:dyDescent="0.5">
      <c r="N143" s="1" t="s">
        <v>59</v>
      </c>
    </row>
    <row r="144" spans="14:14" ht="18.600000000000001" thickBot="1" x14ac:dyDescent="0.5">
      <c r="N144" s="1" t="s">
        <v>59</v>
      </c>
    </row>
    <row r="145" spans="14:14" ht="18.600000000000001" thickBot="1" x14ac:dyDescent="0.5">
      <c r="N145" s="1" t="s">
        <v>59</v>
      </c>
    </row>
    <row r="146" spans="14:14" ht="18.600000000000001" thickBot="1" x14ac:dyDescent="0.5">
      <c r="N146" s="1" t="s">
        <v>59</v>
      </c>
    </row>
    <row r="147" spans="14:14" ht="18.600000000000001" thickBot="1" x14ac:dyDescent="0.5">
      <c r="N147" s="1" t="s">
        <v>59</v>
      </c>
    </row>
    <row r="148" spans="14:14" ht="18.600000000000001" thickBot="1" x14ac:dyDescent="0.5">
      <c r="N148" s="1" t="s">
        <v>59</v>
      </c>
    </row>
    <row r="149" spans="14:14" ht="18.600000000000001" thickBot="1" x14ac:dyDescent="0.5">
      <c r="N149" s="1" t="s">
        <v>59</v>
      </c>
    </row>
    <row r="150" spans="14:14" ht="18.600000000000001" thickBot="1" x14ac:dyDescent="0.5">
      <c r="N150" s="1" t="s">
        <v>59</v>
      </c>
    </row>
    <row r="151" spans="14:14" ht="18.600000000000001" thickBot="1" x14ac:dyDescent="0.5">
      <c r="N151" s="1" t="s">
        <v>59</v>
      </c>
    </row>
    <row r="152" spans="14:14" ht="18.600000000000001" thickBot="1" x14ac:dyDescent="0.5">
      <c r="N152" s="1" t="s">
        <v>59</v>
      </c>
    </row>
    <row r="153" spans="14:14" ht="18.600000000000001" thickBot="1" x14ac:dyDescent="0.5">
      <c r="N153" s="1" t="s">
        <v>59</v>
      </c>
    </row>
    <row r="154" spans="14:14" ht="18.600000000000001" thickBot="1" x14ac:dyDescent="0.5">
      <c r="N154" s="1" t="s">
        <v>59</v>
      </c>
    </row>
    <row r="155" spans="14:14" ht="18.600000000000001" thickBot="1" x14ac:dyDescent="0.5">
      <c r="N155" s="1" t="s">
        <v>59</v>
      </c>
    </row>
    <row r="156" spans="14:14" ht="18.600000000000001" thickBot="1" x14ac:dyDescent="0.5">
      <c r="N156" s="1" t="s">
        <v>59</v>
      </c>
    </row>
    <row r="157" spans="14:14" ht="18.600000000000001" thickBot="1" x14ac:dyDescent="0.5">
      <c r="N157" s="1" t="s">
        <v>59</v>
      </c>
    </row>
    <row r="158" spans="14:14" ht="18.600000000000001" thickBot="1" x14ac:dyDescent="0.5">
      <c r="N158" s="1" t="s">
        <v>59</v>
      </c>
    </row>
    <row r="159" spans="14:14" ht="18.600000000000001" thickBot="1" x14ac:dyDescent="0.5">
      <c r="N159" s="1" t="s">
        <v>59</v>
      </c>
    </row>
    <row r="160" spans="14:14" ht="18.600000000000001" thickBot="1" x14ac:dyDescent="0.5">
      <c r="N160" s="1" t="s">
        <v>59</v>
      </c>
    </row>
    <row r="161" spans="14:14" ht="18.600000000000001" thickBot="1" x14ac:dyDescent="0.5">
      <c r="N161" s="1" t="s">
        <v>59</v>
      </c>
    </row>
    <row r="162" spans="14:14" ht="18.600000000000001" thickBot="1" x14ac:dyDescent="0.5">
      <c r="N162" s="1" t="s">
        <v>59</v>
      </c>
    </row>
    <row r="163" spans="14:14" ht="18.600000000000001" thickBot="1" x14ac:dyDescent="0.5">
      <c r="N163" s="1" t="s">
        <v>59</v>
      </c>
    </row>
    <row r="164" spans="14:14" ht="18.600000000000001" thickBot="1" x14ac:dyDescent="0.5">
      <c r="N164" s="1" t="s">
        <v>59</v>
      </c>
    </row>
    <row r="165" spans="14:14" ht="18.600000000000001" thickBot="1" x14ac:dyDescent="0.5">
      <c r="N165" s="1" t="s">
        <v>59</v>
      </c>
    </row>
    <row r="166" spans="14:14" ht="18.600000000000001" thickBot="1" x14ac:dyDescent="0.5">
      <c r="N166" s="1" t="s">
        <v>59</v>
      </c>
    </row>
    <row r="167" spans="14:14" ht="18.600000000000001" thickBot="1" x14ac:dyDescent="0.5">
      <c r="N167" s="1" t="s">
        <v>59</v>
      </c>
    </row>
    <row r="168" spans="14:14" ht="18.600000000000001" thickBot="1" x14ac:dyDescent="0.5">
      <c r="N168" s="1" t="s">
        <v>59</v>
      </c>
    </row>
    <row r="169" spans="14:14" ht="18.600000000000001" thickBot="1" x14ac:dyDescent="0.5">
      <c r="N169" s="1" t="s">
        <v>59</v>
      </c>
    </row>
    <row r="170" spans="14:14" ht="18.600000000000001" thickBot="1" x14ac:dyDescent="0.5">
      <c r="N170" s="1" t="s">
        <v>59</v>
      </c>
    </row>
    <row r="171" spans="14:14" ht="18.600000000000001" thickBot="1" x14ac:dyDescent="0.5">
      <c r="N171" s="1" t="s">
        <v>59</v>
      </c>
    </row>
    <row r="172" spans="14:14" ht="18.600000000000001" thickBot="1" x14ac:dyDescent="0.5">
      <c r="N172" s="1" t="s">
        <v>59</v>
      </c>
    </row>
    <row r="173" spans="14:14" ht="18.600000000000001" thickBot="1" x14ac:dyDescent="0.5">
      <c r="N173" s="1" t="s">
        <v>59</v>
      </c>
    </row>
    <row r="174" spans="14:14" ht="18.600000000000001" thickBot="1" x14ac:dyDescent="0.5">
      <c r="N174" s="1" t="s">
        <v>59</v>
      </c>
    </row>
    <row r="175" spans="14:14" ht="18.600000000000001" thickBot="1" x14ac:dyDescent="0.5">
      <c r="N175" s="1" t="s">
        <v>59</v>
      </c>
    </row>
    <row r="176" spans="14:14" ht="18.600000000000001" thickBot="1" x14ac:dyDescent="0.5">
      <c r="N176" s="1" t="s">
        <v>59</v>
      </c>
    </row>
    <row r="177" spans="14:14" ht="18.600000000000001" thickBot="1" x14ac:dyDescent="0.5">
      <c r="N177" s="1" t="s">
        <v>59</v>
      </c>
    </row>
    <row r="178" spans="14:14" ht="18.600000000000001" thickBot="1" x14ac:dyDescent="0.5">
      <c r="N178" s="1" t="s">
        <v>59</v>
      </c>
    </row>
    <row r="179" spans="14:14" ht="18.600000000000001" thickBot="1" x14ac:dyDescent="0.5">
      <c r="N179" s="1" t="s">
        <v>59</v>
      </c>
    </row>
    <row r="180" spans="14:14" ht="18.600000000000001" thickBot="1" x14ac:dyDescent="0.5">
      <c r="N180" s="1" t="s">
        <v>59</v>
      </c>
    </row>
    <row r="181" spans="14:14" ht="18.600000000000001" thickBot="1" x14ac:dyDescent="0.5">
      <c r="N181" s="1" t="s">
        <v>59</v>
      </c>
    </row>
    <row r="182" spans="14:14" ht="18.600000000000001" thickBot="1" x14ac:dyDescent="0.5">
      <c r="N182" s="1" t="s">
        <v>59</v>
      </c>
    </row>
    <row r="183" spans="14:14" ht="18.600000000000001" thickBot="1" x14ac:dyDescent="0.5">
      <c r="N183" s="1" t="s">
        <v>59</v>
      </c>
    </row>
    <row r="184" spans="14:14" ht="18.600000000000001" thickBot="1" x14ac:dyDescent="0.5">
      <c r="N184" s="1" t="s">
        <v>59</v>
      </c>
    </row>
    <row r="185" spans="14:14" ht="18.600000000000001" thickBot="1" x14ac:dyDescent="0.5">
      <c r="N185" s="1" t="s">
        <v>59</v>
      </c>
    </row>
    <row r="186" spans="14:14" ht="18.600000000000001" thickBot="1" x14ac:dyDescent="0.5">
      <c r="N186" s="1" t="s">
        <v>59</v>
      </c>
    </row>
    <row r="187" spans="14:14" ht="18.600000000000001" thickBot="1" x14ac:dyDescent="0.5">
      <c r="N187" s="1" t="s">
        <v>59</v>
      </c>
    </row>
    <row r="188" spans="14:14" ht="18.600000000000001" thickBot="1" x14ac:dyDescent="0.5">
      <c r="N188" s="1" t="s">
        <v>59</v>
      </c>
    </row>
    <row r="189" spans="14:14" ht="18.600000000000001" thickBot="1" x14ac:dyDescent="0.5">
      <c r="N189" s="1" t="s">
        <v>59</v>
      </c>
    </row>
    <row r="190" spans="14:14" ht="18.600000000000001" thickBot="1" x14ac:dyDescent="0.5">
      <c r="N190" s="1" t="s">
        <v>59</v>
      </c>
    </row>
    <row r="191" spans="14:14" ht="18.600000000000001" thickBot="1" x14ac:dyDescent="0.5">
      <c r="N191" s="1" t="s">
        <v>59</v>
      </c>
    </row>
    <row r="192" spans="14:14" ht="18.600000000000001" thickBot="1" x14ac:dyDescent="0.5">
      <c r="N192" s="1" t="s">
        <v>59</v>
      </c>
    </row>
    <row r="193" spans="14:14" ht="18.600000000000001" thickBot="1" x14ac:dyDescent="0.5">
      <c r="N193" s="1" t="s">
        <v>59</v>
      </c>
    </row>
    <row r="194" spans="14:14" ht="18.600000000000001" thickBot="1" x14ac:dyDescent="0.5">
      <c r="N194" s="1" t="s">
        <v>59</v>
      </c>
    </row>
    <row r="195" spans="14:14" ht="18.600000000000001" thickBot="1" x14ac:dyDescent="0.5">
      <c r="N195" s="1" t="s">
        <v>59</v>
      </c>
    </row>
    <row r="196" spans="14:14" ht="18.600000000000001" thickBot="1" x14ac:dyDescent="0.5">
      <c r="N196" s="1" t="s">
        <v>59</v>
      </c>
    </row>
    <row r="197" spans="14:14" ht="18.600000000000001" thickBot="1" x14ac:dyDescent="0.5">
      <c r="N197" s="1" t="s">
        <v>59</v>
      </c>
    </row>
    <row r="198" spans="14:14" ht="18.600000000000001" thickBot="1" x14ac:dyDescent="0.5">
      <c r="N198" s="1" t="s">
        <v>59</v>
      </c>
    </row>
    <row r="199" spans="14:14" ht="18.600000000000001" thickBot="1" x14ac:dyDescent="0.5">
      <c r="N199" s="1" t="s">
        <v>59</v>
      </c>
    </row>
    <row r="200" spans="14:14" ht="18.600000000000001" thickBot="1" x14ac:dyDescent="0.5">
      <c r="N200" s="1" t="s">
        <v>59</v>
      </c>
    </row>
    <row r="201" spans="14:14" ht="18.600000000000001" thickBot="1" x14ac:dyDescent="0.5">
      <c r="N201" s="1" t="s">
        <v>59</v>
      </c>
    </row>
    <row r="202" spans="14:14" ht="18.600000000000001" thickBot="1" x14ac:dyDescent="0.5">
      <c r="N202" s="1" t="s">
        <v>59</v>
      </c>
    </row>
    <row r="203" spans="14:14" ht="18.600000000000001" thickBot="1" x14ac:dyDescent="0.5">
      <c r="N203" s="1" t="s">
        <v>59</v>
      </c>
    </row>
    <row r="204" spans="14:14" ht="18.600000000000001" thickBot="1" x14ac:dyDescent="0.5">
      <c r="N204" s="1" t="s">
        <v>59</v>
      </c>
    </row>
    <row r="205" spans="14:14" ht="18.600000000000001" thickBot="1" x14ac:dyDescent="0.5">
      <c r="N205" s="1" t="s">
        <v>59</v>
      </c>
    </row>
    <row r="206" spans="14:14" ht="18.600000000000001" thickBot="1" x14ac:dyDescent="0.5">
      <c r="N206" s="1" t="s">
        <v>59</v>
      </c>
    </row>
    <row r="207" spans="14:14" ht="18.600000000000001" thickBot="1" x14ac:dyDescent="0.5">
      <c r="N207" s="1" t="s">
        <v>59</v>
      </c>
    </row>
    <row r="208" spans="14:14" ht="18.600000000000001" thickBot="1" x14ac:dyDescent="0.5">
      <c r="N208" s="1" t="s">
        <v>59</v>
      </c>
    </row>
    <row r="209" spans="14:14" ht="18.600000000000001" thickBot="1" x14ac:dyDescent="0.5">
      <c r="N209" s="1" t="s">
        <v>59</v>
      </c>
    </row>
    <row r="210" spans="14:14" ht="18.600000000000001" thickBot="1" x14ac:dyDescent="0.5">
      <c r="N210" s="1" t="s">
        <v>59</v>
      </c>
    </row>
    <row r="211" spans="14:14" ht="18.600000000000001" thickBot="1" x14ac:dyDescent="0.5">
      <c r="N211" s="1" t="s">
        <v>59</v>
      </c>
    </row>
    <row r="212" spans="14:14" ht="18.600000000000001" thickBot="1" x14ac:dyDescent="0.5">
      <c r="N212" s="1" t="s">
        <v>59</v>
      </c>
    </row>
    <row r="213" spans="14:14" ht="18.600000000000001" thickBot="1" x14ac:dyDescent="0.5">
      <c r="N213" s="1" t="s">
        <v>59</v>
      </c>
    </row>
    <row r="214" spans="14:14" ht="18.600000000000001" thickBot="1" x14ac:dyDescent="0.5">
      <c r="N214" s="1" t="s">
        <v>59</v>
      </c>
    </row>
    <row r="215" spans="14:14" ht="18.600000000000001" thickBot="1" x14ac:dyDescent="0.5">
      <c r="N215" s="1" t="s">
        <v>59</v>
      </c>
    </row>
    <row r="216" spans="14:14" ht="18.600000000000001" thickBot="1" x14ac:dyDescent="0.5">
      <c r="N216" s="1" t="s">
        <v>59</v>
      </c>
    </row>
    <row r="217" spans="14:14" ht="18.600000000000001" thickBot="1" x14ac:dyDescent="0.5">
      <c r="N217" s="1" t="s">
        <v>59</v>
      </c>
    </row>
    <row r="218" spans="14:14" ht="18.600000000000001" thickBot="1" x14ac:dyDescent="0.5">
      <c r="N218" s="1" t="s">
        <v>59</v>
      </c>
    </row>
    <row r="219" spans="14:14" ht="18.600000000000001" thickBot="1" x14ac:dyDescent="0.5">
      <c r="N219" s="1" t="s">
        <v>59</v>
      </c>
    </row>
    <row r="220" spans="14:14" ht="18.600000000000001" thickBot="1" x14ac:dyDescent="0.5">
      <c r="N220" s="1" t="s">
        <v>59</v>
      </c>
    </row>
    <row r="221" spans="14:14" ht="18.600000000000001" thickBot="1" x14ac:dyDescent="0.5">
      <c r="N221" s="1" t="s">
        <v>59</v>
      </c>
    </row>
    <row r="222" spans="14:14" ht="18.600000000000001" thickBot="1" x14ac:dyDescent="0.5">
      <c r="N222" s="1" t="s">
        <v>59</v>
      </c>
    </row>
    <row r="223" spans="14:14" ht="18.600000000000001" thickBot="1" x14ac:dyDescent="0.5">
      <c r="N223" s="1" t="s">
        <v>59</v>
      </c>
    </row>
    <row r="224" spans="14:14" ht="18.600000000000001" thickBot="1" x14ac:dyDescent="0.5">
      <c r="N224" s="1" t="s">
        <v>59</v>
      </c>
    </row>
    <row r="225" spans="14:14" ht="18.600000000000001" thickBot="1" x14ac:dyDescent="0.5">
      <c r="N225" s="1" t="s">
        <v>59</v>
      </c>
    </row>
    <row r="226" spans="14:14" ht="18.600000000000001" thickBot="1" x14ac:dyDescent="0.5">
      <c r="N226" s="1" t="s">
        <v>59</v>
      </c>
    </row>
    <row r="227" spans="14:14" ht="18.600000000000001" thickBot="1" x14ac:dyDescent="0.5">
      <c r="N227" s="1" t="s">
        <v>59</v>
      </c>
    </row>
    <row r="228" spans="14:14" ht="18.600000000000001" thickBot="1" x14ac:dyDescent="0.5">
      <c r="N228" s="1" t="s">
        <v>59</v>
      </c>
    </row>
    <row r="229" spans="14:14" ht="18.600000000000001" thickBot="1" x14ac:dyDescent="0.5">
      <c r="N229" s="1" t="s">
        <v>59</v>
      </c>
    </row>
    <row r="230" spans="14:14" ht="18.600000000000001" thickBot="1" x14ac:dyDescent="0.5">
      <c r="N230" s="1" t="s">
        <v>59</v>
      </c>
    </row>
    <row r="231" spans="14:14" ht="18.600000000000001" thickBot="1" x14ac:dyDescent="0.5">
      <c r="N231" s="1" t="s">
        <v>59</v>
      </c>
    </row>
    <row r="232" spans="14:14" ht="18.600000000000001" thickBot="1" x14ac:dyDescent="0.5">
      <c r="N232" s="1" t="s">
        <v>59</v>
      </c>
    </row>
    <row r="233" spans="14:14" ht="18.600000000000001" thickBot="1" x14ac:dyDescent="0.5">
      <c r="N233" s="1" t="s">
        <v>59</v>
      </c>
    </row>
    <row r="234" spans="14:14" ht="18.600000000000001" thickBot="1" x14ac:dyDescent="0.5">
      <c r="N234" s="1" t="s">
        <v>59</v>
      </c>
    </row>
    <row r="235" spans="14:14" ht="18.600000000000001" thickBot="1" x14ac:dyDescent="0.5">
      <c r="N235" s="1" t="s">
        <v>59</v>
      </c>
    </row>
    <row r="236" spans="14:14" ht="18.600000000000001" thickBot="1" x14ac:dyDescent="0.5">
      <c r="N236" s="1" t="s">
        <v>59</v>
      </c>
    </row>
    <row r="237" spans="14:14" ht="18.600000000000001" thickBot="1" x14ac:dyDescent="0.5">
      <c r="N237" s="1" t="s">
        <v>59</v>
      </c>
    </row>
    <row r="238" spans="14:14" ht="18.600000000000001" thickBot="1" x14ac:dyDescent="0.5">
      <c r="N238" s="1" t="s">
        <v>59</v>
      </c>
    </row>
    <row r="239" spans="14:14" ht="18.600000000000001" thickBot="1" x14ac:dyDescent="0.5">
      <c r="N239" s="1" t="s">
        <v>59</v>
      </c>
    </row>
    <row r="240" spans="14:14" ht="18.600000000000001" thickBot="1" x14ac:dyDescent="0.5">
      <c r="N240" s="1" t="s">
        <v>59</v>
      </c>
    </row>
    <row r="241" spans="14:14" ht="18.600000000000001" thickBot="1" x14ac:dyDescent="0.5">
      <c r="N241" s="1" t="s">
        <v>59</v>
      </c>
    </row>
    <row r="242" spans="14:14" ht="18.600000000000001" thickBot="1" x14ac:dyDescent="0.5">
      <c r="N242" s="1" t="s">
        <v>59</v>
      </c>
    </row>
    <row r="243" spans="14:14" ht="18.600000000000001" thickBot="1" x14ac:dyDescent="0.5">
      <c r="N243" s="1" t="s">
        <v>59</v>
      </c>
    </row>
    <row r="244" spans="14:14" ht="18.600000000000001" thickBot="1" x14ac:dyDescent="0.5">
      <c r="N244" s="1" t="s">
        <v>59</v>
      </c>
    </row>
    <row r="245" spans="14:14" ht="18.600000000000001" thickBot="1" x14ac:dyDescent="0.5">
      <c r="N245" s="1" t="s">
        <v>59</v>
      </c>
    </row>
    <row r="246" spans="14:14" ht="18.600000000000001" thickBot="1" x14ac:dyDescent="0.5">
      <c r="N246" s="1" t="s">
        <v>59</v>
      </c>
    </row>
    <row r="247" spans="14:14" ht="18.600000000000001" thickBot="1" x14ac:dyDescent="0.5">
      <c r="N247" s="1" t="s">
        <v>59</v>
      </c>
    </row>
    <row r="248" spans="14:14" ht="18.600000000000001" thickBot="1" x14ac:dyDescent="0.5">
      <c r="N248" s="1" t="s">
        <v>59</v>
      </c>
    </row>
    <row r="249" spans="14:14" ht="18.600000000000001" thickBot="1" x14ac:dyDescent="0.5">
      <c r="N249" s="1" t="s">
        <v>59</v>
      </c>
    </row>
    <row r="250" spans="14:14" ht="18.600000000000001" thickBot="1" x14ac:dyDescent="0.5">
      <c r="N250" s="1" t="s">
        <v>59</v>
      </c>
    </row>
    <row r="251" spans="14:14" ht="18.600000000000001" thickBot="1" x14ac:dyDescent="0.5">
      <c r="N251" s="1" t="s">
        <v>59</v>
      </c>
    </row>
    <row r="252" spans="14:14" ht="18.600000000000001" thickBot="1" x14ac:dyDescent="0.5">
      <c r="N252" s="1" t="s">
        <v>59</v>
      </c>
    </row>
    <row r="253" spans="14:14" ht="18.600000000000001" thickBot="1" x14ac:dyDescent="0.5">
      <c r="N253" s="1" t="s">
        <v>59</v>
      </c>
    </row>
    <row r="254" spans="14:14" ht="18.600000000000001" thickBot="1" x14ac:dyDescent="0.5">
      <c r="N254" s="1" t="s">
        <v>59</v>
      </c>
    </row>
    <row r="255" spans="14:14" ht="18.600000000000001" thickBot="1" x14ac:dyDescent="0.5">
      <c r="N255" s="1" t="s">
        <v>59</v>
      </c>
    </row>
    <row r="256" spans="14:14" ht="18.600000000000001" thickBot="1" x14ac:dyDescent="0.5">
      <c r="N256" s="1" t="s">
        <v>59</v>
      </c>
    </row>
    <row r="257" spans="14:14" ht="18.600000000000001" thickBot="1" x14ac:dyDescent="0.5">
      <c r="N257" s="1" t="s">
        <v>59</v>
      </c>
    </row>
    <row r="258" spans="14:14" ht="18.600000000000001" thickBot="1" x14ac:dyDescent="0.5">
      <c r="N258" s="1" t="s">
        <v>59</v>
      </c>
    </row>
    <row r="259" spans="14:14" ht="18.600000000000001" thickBot="1" x14ac:dyDescent="0.5">
      <c r="N259" s="1" t="s">
        <v>59</v>
      </c>
    </row>
    <row r="260" spans="14:14" ht="18.600000000000001" thickBot="1" x14ac:dyDescent="0.5">
      <c r="N260" s="1" t="s">
        <v>59</v>
      </c>
    </row>
    <row r="261" spans="14:14" ht="18.600000000000001" thickBot="1" x14ac:dyDescent="0.5">
      <c r="N261" s="1" t="s">
        <v>59</v>
      </c>
    </row>
    <row r="262" spans="14:14" ht="18.600000000000001" thickBot="1" x14ac:dyDescent="0.5">
      <c r="N262" s="1" t="s">
        <v>59</v>
      </c>
    </row>
    <row r="263" spans="14:14" ht="18.600000000000001" thickBot="1" x14ac:dyDescent="0.5">
      <c r="N263" s="1" t="s">
        <v>59</v>
      </c>
    </row>
    <row r="264" spans="14:14" ht="18.600000000000001" thickBot="1" x14ac:dyDescent="0.5">
      <c r="N264" s="1" t="s">
        <v>59</v>
      </c>
    </row>
    <row r="265" spans="14:14" ht="18.600000000000001" thickBot="1" x14ac:dyDescent="0.5">
      <c r="N265" s="1" t="s">
        <v>59</v>
      </c>
    </row>
    <row r="266" spans="14:14" ht="18.600000000000001" thickBot="1" x14ac:dyDescent="0.5">
      <c r="N266" s="1" t="s">
        <v>59</v>
      </c>
    </row>
    <row r="267" spans="14:14" ht="18.600000000000001" thickBot="1" x14ac:dyDescent="0.5">
      <c r="N267" s="1" t="s">
        <v>59</v>
      </c>
    </row>
    <row r="268" spans="14:14" ht="18.600000000000001" thickBot="1" x14ac:dyDescent="0.5">
      <c r="N268" s="1" t="s">
        <v>59</v>
      </c>
    </row>
    <row r="269" spans="14:14" ht="18.600000000000001" thickBot="1" x14ac:dyDescent="0.5">
      <c r="N269" s="1" t="s">
        <v>59</v>
      </c>
    </row>
    <row r="270" spans="14:14" ht="18.600000000000001" thickBot="1" x14ac:dyDescent="0.5">
      <c r="N270" s="1" t="s">
        <v>59</v>
      </c>
    </row>
    <row r="271" spans="14:14" ht="18.600000000000001" thickBot="1" x14ac:dyDescent="0.5">
      <c r="N271" s="1" t="s">
        <v>59</v>
      </c>
    </row>
    <row r="272" spans="14:14" ht="18.600000000000001" thickBot="1" x14ac:dyDescent="0.5">
      <c r="N272" s="1" t="s">
        <v>59</v>
      </c>
    </row>
    <row r="273" spans="14:14" ht="18.600000000000001" thickBot="1" x14ac:dyDescent="0.5">
      <c r="N273" s="1" t="s">
        <v>59</v>
      </c>
    </row>
    <row r="274" spans="14:14" ht="18.600000000000001" thickBot="1" x14ac:dyDescent="0.5">
      <c r="N274" s="1" t="s">
        <v>59</v>
      </c>
    </row>
    <row r="275" spans="14:14" ht="18.600000000000001" thickBot="1" x14ac:dyDescent="0.5">
      <c r="N275" s="1" t="s">
        <v>59</v>
      </c>
    </row>
    <row r="276" spans="14:14" ht="18.600000000000001" thickBot="1" x14ac:dyDescent="0.5">
      <c r="N276" s="1" t="s">
        <v>59</v>
      </c>
    </row>
    <row r="277" spans="14:14" ht="18.600000000000001" thickBot="1" x14ac:dyDescent="0.5">
      <c r="N277" s="1" t="s">
        <v>59</v>
      </c>
    </row>
    <row r="278" spans="14:14" ht="18.600000000000001" thickBot="1" x14ac:dyDescent="0.5">
      <c r="N278" s="1" t="s">
        <v>59</v>
      </c>
    </row>
    <row r="279" spans="14:14" ht="18.600000000000001" thickBot="1" x14ac:dyDescent="0.5">
      <c r="N279" s="1" t="s">
        <v>59</v>
      </c>
    </row>
    <row r="280" spans="14:14" ht="18.600000000000001" thickBot="1" x14ac:dyDescent="0.5">
      <c r="N280" s="1" t="s">
        <v>59</v>
      </c>
    </row>
    <row r="281" spans="14:14" ht="18.600000000000001" thickBot="1" x14ac:dyDescent="0.5">
      <c r="N281" s="1" t="s">
        <v>59</v>
      </c>
    </row>
    <row r="282" spans="14:14" ht="18.600000000000001" thickBot="1" x14ac:dyDescent="0.5">
      <c r="N282" s="1" t="s">
        <v>59</v>
      </c>
    </row>
    <row r="283" spans="14:14" ht="18.600000000000001" thickBot="1" x14ac:dyDescent="0.5">
      <c r="N283" s="1" t="s">
        <v>59</v>
      </c>
    </row>
    <row r="284" spans="14:14" ht="18.600000000000001" thickBot="1" x14ac:dyDescent="0.5">
      <c r="N284" s="1" t="s">
        <v>59</v>
      </c>
    </row>
    <row r="285" spans="14:14" ht="18.600000000000001" thickBot="1" x14ac:dyDescent="0.5">
      <c r="N285" s="1" t="s">
        <v>59</v>
      </c>
    </row>
    <row r="286" spans="14:14" ht="18.600000000000001" thickBot="1" x14ac:dyDescent="0.5">
      <c r="N286" s="1" t="s">
        <v>59</v>
      </c>
    </row>
    <row r="287" spans="14:14" ht="18.600000000000001" thickBot="1" x14ac:dyDescent="0.5">
      <c r="N287" s="1" t="s">
        <v>59</v>
      </c>
    </row>
    <row r="288" spans="14:14" ht="18.600000000000001" thickBot="1" x14ac:dyDescent="0.5">
      <c r="N288" s="1" t="s">
        <v>59</v>
      </c>
    </row>
    <row r="289" spans="14:14" ht="18.600000000000001" thickBot="1" x14ac:dyDescent="0.5">
      <c r="N289" s="1" t="s">
        <v>59</v>
      </c>
    </row>
    <row r="290" spans="14:14" ht="18.600000000000001" thickBot="1" x14ac:dyDescent="0.5">
      <c r="N290" s="1" t="s">
        <v>59</v>
      </c>
    </row>
    <row r="291" spans="14:14" ht="18.600000000000001" thickBot="1" x14ac:dyDescent="0.5">
      <c r="N291" s="1" t="s">
        <v>59</v>
      </c>
    </row>
    <row r="292" spans="14:14" ht="18.600000000000001" thickBot="1" x14ac:dyDescent="0.5">
      <c r="N292" s="1" t="s">
        <v>59</v>
      </c>
    </row>
    <row r="293" spans="14:14" ht="18.600000000000001" thickBot="1" x14ac:dyDescent="0.5">
      <c r="N293" s="1" t="s">
        <v>59</v>
      </c>
    </row>
    <row r="294" spans="14:14" ht="18.600000000000001" thickBot="1" x14ac:dyDescent="0.5">
      <c r="N294" s="1" t="s">
        <v>59</v>
      </c>
    </row>
    <row r="295" spans="14:14" ht="18.600000000000001" thickBot="1" x14ac:dyDescent="0.5">
      <c r="N295" s="1" t="s">
        <v>59</v>
      </c>
    </row>
    <row r="296" spans="14:14" ht="18.600000000000001" thickBot="1" x14ac:dyDescent="0.5">
      <c r="N296" s="1" t="s">
        <v>59</v>
      </c>
    </row>
    <row r="297" spans="14:14" ht="18.600000000000001" thickBot="1" x14ac:dyDescent="0.5">
      <c r="N297" s="1" t="s">
        <v>59</v>
      </c>
    </row>
    <row r="298" spans="14:14" ht="18.600000000000001" thickBot="1" x14ac:dyDescent="0.5">
      <c r="N298" s="1" t="s">
        <v>59</v>
      </c>
    </row>
    <row r="299" spans="14:14" ht="18.600000000000001" thickBot="1" x14ac:dyDescent="0.5">
      <c r="N299" s="1" t="s">
        <v>59</v>
      </c>
    </row>
    <row r="300" spans="14:14" ht="18.600000000000001" thickBot="1" x14ac:dyDescent="0.5">
      <c r="N300" s="1" t="s">
        <v>59</v>
      </c>
    </row>
    <row r="301" spans="14:14" ht="18.600000000000001" thickBot="1" x14ac:dyDescent="0.5">
      <c r="N301" s="1" t="s">
        <v>59</v>
      </c>
    </row>
    <row r="302" spans="14:14" ht="18.600000000000001" thickBot="1" x14ac:dyDescent="0.5">
      <c r="N302" s="1" t="s">
        <v>59</v>
      </c>
    </row>
    <row r="303" spans="14:14" ht="18.600000000000001" thickBot="1" x14ac:dyDescent="0.5">
      <c r="N303" s="1" t="s">
        <v>59</v>
      </c>
    </row>
    <row r="304" spans="14:14" ht="18.600000000000001" thickBot="1" x14ac:dyDescent="0.5">
      <c r="N304" s="1" t="s">
        <v>59</v>
      </c>
    </row>
    <row r="305" spans="14:14" ht="18.600000000000001" thickBot="1" x14ac:dyDescent="0.5">
      <c r="N305" s="1" t="s">
        <v>59</v>
      </c>
    </row>
    <row r="306" spans="14:14" ht="18.600000000000001" thickBot="1" x14ac:dyDescent="0.5">
      <c r="N306" s="1" t="s">
        <v>59</v>
      </c>
    </row>
    <row r="307" spans="14:14" ht="18.600000000000001" thickBot="1" x14ac:dyDescent="0.5">
      <c r="N307" s="1" t="s">
        <v>59</v>
      </c>
    </row>
    <row r="308" spans="14:14" ht="18.600000000000001" thickBot="1" x14ac:dyDescent="0.5">
      <c r="N308" s="1" t="s">
        <v>59</v>
      </c>
    </row>
    <row r="309" spans="14:14" ht="18.600000000000001" thickBot="1" x14ac:dyDescent="0.5">
      <c r="N309" s="1" t="s">
        <v>59</v>
      </c>
    </row>
    <row r="310" spans="14:14" ht="18.600000000000001" thickBot="1" x14ac:dyDescent="0.5">
      <c r="N310" s="1" t="s">
        <v>59</v>
      </c>
    </row>
    <row r="311" spans="14:14" ht="18.600000000000001" thickBot="1" x14ac:dyDescent="0.5">
      <c r="N311" s="1" t="s">
        <v>59</v>
      </c>
    </row>
    <row r="312" spans="14:14" ht="18.600000000000001" thickBot="1" x14ac:dyDescent="0.5">
      <c r="N312" s="1" t="s">
        <v>59</v>
      </c>
    </row>
    <row r="313" spans="14:14" ht="18.600000000000001" thickBot="1" x14ac:dyDescent="0.5">
      <c r="N313" s="1" t="s">
        <v>59</v>
      </c>
    </row>
    <row r="314" spans="14:14" ht="18.600000000000001" thickBot="1" x14ac:dyDescent="0.5">
      <c r="N314" s="1" t="s">
        <v>59</v>
      </c>
    </row>
    <row r="315" spans="14:14" ht="18.600000000000001" thickBot="1" x14ac:dyDescent="0.5">
      <c r="N315" s="1" t="s">
        <v>59</v>
      </c>
    </row>
    <row r="316" spans="14:14" ht="18.600000000000001" thickBot="1" x14ac:dyDescent="0.5">
      <c r="N316" s="1" t="s">
        <v>59</v>
      </c>
    </row>
    <row r="317" spans="14:14" ht="18.600000000000001" thickBot="1" x14ac:dyDescent="0.5">
      <c r="N317" s="1" t="s">
        <v>59</v>
      </c>
    </row>
    <row r="318" spans="14:14" ht="18.600000000000001" thickBot="1" x14ac:dyDescent="0.5">
      <c r="N318" s="1" t="s">
        <v>59</v>
      </c>
    </row>
    <row r="319" spans="14:14" ht="18.600000000000001" thickBot="1" x14ac:dyDescent="0.5">
      <c r="N319" s="1" t="s">
        <v>59</v>
      </c>
    </row>
    <row r="320" spans="14:14" ht="18.600000000000001" thickBot="1" x14ac:dyDescent="0.5">
      <c r="N320" s="1" t="s">
        <v>59</v>
      </c>
    </row>
    <row r="321" spans="14:14" ht="18.600000000000001" thickBot="1" x14ac:dyDescent="0.5">
      <c r="N321" s="1" t="s">
        <v>59</v>
      </c>
    </row>
    <row r="322" spans="14:14" ht="18.600000000000001" thickBot="1" x14ac:dyDescent="0.5">
      <c r="N322" s="1" t="s">
        <v>59</v>
      </c>
    </row>
    <row r="323" spans="14:14" ht="18.600000000000001" thickBot="1" x14ac:dyDescent="0.5">
      <c r="N323" s="1" t="s">
        <v>59</v>
      </c>
    </row>
    <row r="324" spans="14:14" ht="18.600000000000001" thickBot="1" x14ac:dyDescent="0.5">
      <c r="N324" s="1" t="s">
        <v>59</v>
      </c>
    </row>
    <row r="325" spans="14:14" ht="18.600000000000001" thickBot="1" x14ac:dyDescent="0.5">
      <c r="N325" s="1" t="s">
        <v>59</v>
      </c>
    </row>
    <row r="326" spans="14:14" ht="18.600000000000001" thickBot="1" x14ac:dyDescent="0.5">
      <c r="N326" s="1" t="s">
        <v>59</v>
      </c>
    </row>
    <row r="327" spans="14:14" ht="18.600000000000001" thickBot="1" x14ac:dyDescent="0.5">
      <c r="N327" s="1" t="s">
        <v>59</v>
      </c>
    </row>
    <row r="328" spans="14:14" ht="18.600000000000001" thickBot="1" x14ac:dyDescent="0.5">
      <c r="N328" s="1" t="s">
        <v>59</v>
      </c>
    </row>
    <row r="329" spans="14:14" ht="18.600000000000001" thickBot="1" x14ac:dyDescent="0.5">
      <c r="N329" s="1" t="s">
        <v>59</v>
      </c>
    </row>
    <row r="330" spans="14:14" ht="18.600000000000001" thickBot="1" x14ac:dyDescent="0.5">
      <c r="N330" s="1" t="s">
        <v>59</v>
      </c>
    </row>
    <row r="331" spans="14:14" ht="18.600000000000001" thickBot="1" x14ac:dyDescent="0.5">
      <c r="N331" s="1" t="s">
        <v>59</v>
      </c>
    </row>
    <row r="332" spans="14:14" ht="18.600000000000001" thickBot="1" x14ac:dyDescent="0.5">
      <c r="N332" s="1" t="s">
        <v>59</v>
      </c>
    </row>
    <row r="333" spans="14:14" ht="18.600000000000001" thickBot="1" x14ac:dyDescent="0.5">
      <c r="N333" s="1" t="s">
        <v>59</v>
      </c>
    </row>
    <row r="334" spans="14:14" ht="18.600000000000001" thickBot="1" x14ac:dyDescent="0.5">
      <c r="N334" s="1" t="s">
        <v>59</v>
      </c>
    </row>
    <row r="335" spans="14:14" ht="18.600000000000001" thickBot="1" x14ac:dyDescent="0.5">
      <c r="N335" s="1" t="s">
        <v>59</v>
      </c>
    </row>
    <row r="336" spans="14:14" ht="18.600000000000001" thickBot="1" x14ac:dyDescent="0.5">
      <c r="N336" s="1" t="s">
        <v>59</v>
      </c>
    </row>
    <row r="337" spans="14:14" ht="18.600000000000001" thickBot="1" x14ac:dyDescent="0.5">
      <c r="N337" s="1" t="s">
        <v>59</v>
      </c>
    </row>
    <row r="338" spans="14:14" ht="18.600000000000001" thickBot="1" x14ac:dyDescent="0.5">
      <c r="N338" s="1" t="s">
        <v>59</v>
      </c>
    </row>
    <row r="339" spans="14:14" ht="18.600000000000001" thickBot="1" x14ac:dyDescent="0.5">
      <c r="N339" s="1" t="s">
        <v>59</v>
      </c>
    </row>
    <row r="340" spans="14:14" ht="18.600000000000001" thickBot="1" x14ac:dyDescent="0.5">
      <c r="N340" s="1" t="s">
        <v>59</v>
      </c>
    </row>
    <row r="341" spans="14:14" ht="18.600000000000001" thickBot="1" x14ac:dyDescent="0.5">
      <c r="N341" s="1" t="s">
        <v>59</v>
      </c>
    </row>
    <row r="342" spans="14:14" ht="18.600000000000001" thickBot="1" x14ac:dyDescent="0.5">
      <c r="N342" s="1" t="s">
        <v>59</v>
      </c>
    </row>
    <row r="343" spans="14:14" ht="18.600000000000001" thickBot="1" x14ac:dyDescent="0.5">
      <c r="N343" s="1" t="s">
        <v>59</v>
      </c>
    </row>
    <row r="344" spans="14:14" ht="18.600000000000001" thickBot="1" x14ac:dyDescent="0.5">
      <c r="N344" s="1" t="s">
        <v>59</v>
      </c>
    </row>
    <row r="345" spans="14:14" ht="18.600000000000001" thickBot="1" x14ac:dyDescent="0.5">
      <c r="N345" s="1" t="s">
        <v>59</v>
      </c>
    </row>
    <row r="346" spans="14:14" ht="18.600000000000001" thickBot="1" x14ac:dyDescent="0.5">
      <c r="N346" s="1" t="s">
        <v>59</v>
      </c>
    </row>
    <row r="347" spans="14:14" ht="18.600000000000001" thickBot="1" x14ac:dyDescent="0.5">
      <c r="N347" s="1" t="s">
        <v>59</v>
      </c>
    </row>
    <row r="348" spans="14:14" ht="18.600000000000001" thickBot="1" x14ac:dyDescent="0.5">
      <c r="N348" s="1" t="s">
        <v>59</v>
      </c>
    </row>
    <row r="349" spans="14:14" ht="18.600000000000001" thickBot="1" x14ac:dyDescent="0.5">
      <c r="N349" s="1" t="s">
        <v>59</v>
      </c>
    </row>
    <row r="350" spans="14:14" ht="18.600000000000001" thickBot="1" x14ac:dyDescent="0.5">
      <c r="N350" s="1" t="s">
        <v>59</v>
      </c>
    </row>
    <row r="351" spans="14:14" ht="18.600000000000001" thickBot="1" x14ac:dyDescent="0.5">
      <c r="N351" s="1" t="s">
        <v>63</v>
      </c>
    </row>
    <row r="352" spans="14:14" ht="18.600000000000001" thickBot="1" x14ac:dyDescent="0.5">
      <c r="N352" s="1" t="s">
        <v>63</v>
      </c>
    </row>
    <row r="353" spans="14:14" ht="18.600000000000001" thickBot="1" x14ac:dyDescent="0.5">
      <c r="N353" s="1" t="s">
        <v>63</v>
      </c>
    </row>
    <row r="354" spans="14:14" ht="18.600000000000001" thickBot="1" x14ac:dyDescent="0.5">
      <c r="N354" s="1" t="s">
        <v>63</v>
      </c>
    </row>
    <row r="355" spans="14:14" ht="18.600000000000001" thickBot="1" x14ac:dyDescent="0.5">
      <c r="N355" s="1" t="s">
        <v>63</v>
      </c>
    </row>
    <row r="356" spans="14:14" ht="18.600000000000001" thickBot="1" x14ac:dyDescent="0.5">
      <c r="N356" s="1" t="s">
        <v>63</v>
      </c>
    </row>
    <row r="357" spans="14:14" ht="18.600000000000001" thickBot="1" x14ac:dyDescent="0.5">
      <c r="N357" s="1" t="s">
        <v>63</v>
      </c>
    </row>
    <row r="358" spans="14:14" ht="18.600000000000001" thickBot="1" x14ac:dyDescent="0.5">
      <c r="N358" s="1" t="s">
        <v>63</v>
      </c>
    </row>
    <row r="359" spans="14:14" ht="18.600000000000001" thickBot="1" x14ac:dyDescent="0.5">
      <c r="N359" s="1" t="s">
        <v>64</v>
      </c>
    </row>
    <row r="360" spans="14:14" ht="18.600000000000001" thickBot="1" x14ac:dyDescent="0.5">
      <c r="N360" s="1"/>
    </row>
    <row r="361" spans="14:14" ht="18.600000000000001" thickBot="1" x14ac:dyDescent="0.5">
      <c r="N361" s="1" t="s">
        <v>60</v>
      </c>
    </row>
    <row r="362" spans="14:14" ht="18.600000000000001" thickBot="1" x14ac:dyDescent="0.5">
      <c r="N362" s="1" t="s">
        <v>60</v>
      </c>
    </row>
    <row r="363" spans="14:14" ht="18.600000000000001" thickBot="1" x14ac:dyDescent="0.5">
      <c r="N363" s="1" t="s">
        <v>54</v>
      </c>
    </row>
    <row r="364" spans="14:14" ht="18.600000000000001" thickBot="1" x14ac:dyDescent="0.5">
      <c r="N364" s="1" t="s">
        <v>54</v>
      </c>
    </row>
    <row r="365" spans="14:14" ht="18.600000000000001" thickBot="1" x14ac:dyDescent="0.5">
      <c r="N365" s="1" t="s">
        <v>63</v>
      </c>
    </row>
    <row r="366" spans="14:14" ht="18.600000000000001" thickBot="1" x14ac:dyDescent="0.5">
      <c r="N366" s="1" t="s">
        <v>63</v>
      </c>
    </row>
    <row r="367" spans="14:14" ht="18.600000000000001" thickBot="1" x14ac:dyDescent="0.5">
      <c r="N367" s="1"/>
    </row>
    <row r="368" spans="14:14" ht="18.600000000000001" thickBot="1" x14ac:dyDescent="0.5">
      <c r="N368" s="1"/>
    </row>
    <row r="369" spans="14:14" ht="18.600000000000001" thickBot="1" x14ac:dyDescent="0.5">
      <c r="N369" s="1"/>
    </row>
    <row r="370" spans="14:14" ht="18.600000000000001" thickBot="1" x14ac:dyDescent="0.5">
      <c r="N370" s="1" t="s">
        <v>60</v>
      </c>
    </row>
    <row r="371" spans="14:14" ht="18.600000000000001" thickBot="1" x14ac:dyDescent="0.5">
      <c r="N371" s="1" t="s">
        <v>60</v>
      </c>
    </row>
    <row r="372" spans="14:14" ht="18.600000000000001" thickBot="1" x14ac:dyDescent="0.5">
      <c r="N372" s="1" t="s">
        <v>63</v>
      </c>
    </row>
    <row r="373" spans="14:14" ht="18.600000000000001" thickBot="1" x14ac:dyDescent="0.5">
      <c r="N373" s="1" t="s">
        <v>63</v>
      </c>
    </row>
    <row r="374" spans="14:14" ht="18.600000000000001" thickBot="1" x14ac:dyDescent="0.5">
      <c r="N374" s="1" t="s">
        <v>63</v>
      </c>
    </row>
    <row r="375" spans="14:14" ht="18.600000000000001" thickBot="1" x14ac:dyDescent="0.5">
      <c r="N375" s="1" t="s">
        <v>63</v>
      </c>
    </row>
    <row r="376" spans="14:14" ht="18.600000000000001" thickBot="1" x14ac:dyDescent="0.5">
      <c r="N376" s="1" t="s">
        <v>63</v>
      </c>
    </row>
    <row r="377" spans="14:14" ht="18.600000000000001" thickBot="1" x14ac:dyDescent="0.5">
      <c r="N377" s="1" t="s">
        <v>63</v>
      </c>
    </row>
    <row r="378" spans="14:14" ht="18.600000000000001" thickBot="1" x14ac:dyDescent="0.5">
      <c r="N378" s="1" t="s">
        <v>63</v>
      </c>
    </row>
    <row r="379" spans="14:14" ht="18.600000000000001" thickBot="1" x14ac:dyDescent="0.5">
      <c r="N379" s="1" t="s">
        <v>63</v>
      </c>
    </row>
    <row r="380" spans="14:14" ht="18.600000000000001" thickBot="1" x14ac:dyDescent="0.5">
      <c r="N380" s="1" t="s">
        <v>63</v>
      </c>
    </row>
    <row r="381" spans="14:14" ht="18.600000000000001" thickBot="1" x14ac:dyDescent="0.5">
      <c r="N381" s="1" t="s">
        <v>63</v>
      </c>
    </row>
    <row r="382" spans="14:14" ht="18.600000000000001" thickBot="1" x14ac:dyDescent="0.5">
      <c r="N382" s="1" t="s">
        <v>63</v>
      </c>
    </row>
    <row r="383" spans="14:14" ht="18.600000000000001" thickBot="1" x14ac:dyDescent="0.5">
      <c r="N383" s="1" t="s">
        <v>57</v>
      </c>
    </row>
    <row r="384" spans="14:14" ht="18.600000000000001" thickBot="1" x14ac:dyDescent="0.5">
      <c r="N384" s="1"/>
    </row>
    <row r="385" spans="14:14" ht="18.600000000000001" thickBot="1" x14ac:dyDescent="0.5">
      <c r="N385" s="1"/>
    </row>
    <row r="386" spans="14:14" ht="18.600000000000001" thickBot="1" x14ac:dyDescent="0.5">
      <c r="N386" s="1"/>
    </row>
    <row r="387" spans="14:14" ht="18.600000000000001" thickBot="1" x14ac:dyDescent="0.5">
      <c r="N387" s="1"/>
    </row>
    <row r="388" spans="14:14" ht="18.600000000000001" thickBot="1" x14ac:dyDescent="0.5">
      <c r="N388" s="1" t="s">
        <v>65</v>
      </c>
    </row>
    <row r="389" spans="14:14" ht="18.600000000000001" thickBot="1" x14ac:dyDescent="0.5">
      <c r="N389" s="1" t="s">
        <v>65</v>
      </c>
    </row>
    <row r="390" spans="14:14" ht="18.600000000000001" thickBot="1" x14ac:dyDescent="0.5">
      <c r="N390" s="1" t="s">
        <v>65</v>
      </c>
    </row>
    <row r="391" spans="14:14" ht="18.600000000000001" thickBot="1" x14ac:dyDescent="0.5">
      <c r="N391" s="1" t="s">
        <v>65</v>
      </c>
    </row>
    <row r="392" spans="14:14" ht="18.600000000000001" thickBot="1" x14ac:dyDescent="0.5">
      <c r="N392" s="1" t="s">
        <v>65</v>
      </c>
    </row>
    <row r="393" spans="14:14" ht="18.600000000000001" thickBot="1" x14ac:dyDescent="0.5">
      <c r="N393" s="1" t="s">
        <v>57</v>
      </c>
    </row>
    <row r="394" spans="14:14" ht="18.600000000000001" thickBot="1" x14ac:dyDescent="0.5">
      <c r="N394" s="1"/>
    </row>
    <row r="395" spans="14:14" ht="18.600000000000001" thickBot="1" x14ac:dyDescent="0.5">
      <c r="N395" s="1"/>
    </row>
    <row r="396" spans="14:14" ht="18.600000000000001" thickBot="1" x14ac:dyDescent="0.5">
      <c r="N396" s="1"/>
    </row>
    <row r="397" spans="14:14" ht="18.600000000000001" thickBot="1" x14ac:dyDescent="0.5">
      <c r="N397" s="1"/>
    </row>
    <row r="398" spans="14:14" ht="18.600000000000001" thickBot="1" x14ac:dyDescent="0.5">
      <c r="N398" s="1"/>
    </row>
    <row r="399" spans="14:14" ht="18.600000000000001" thickBot="1" x14ac:dyDescent="0.5">
      <c r="N399" s="1" t="s">
        <v>63</v>
      </c>
    </row>
    <row r="400" spans="14:14" ht="18.600000000000001" thickBot="1" x14ac:dyDescent="0.5">
      <c r="N400" s="1" t="s">
        <v>63</v>
      </c>
    </row>
    <row r="401" spans="14:14" ht="18.600000000000001" thickBot="1" x14ac:dyDescent="0.5">
      <c r="N401" s="1"/>
    </row>
    <row r="402" spans="14:14" ht="18.600000000000001" thickBot="1" x14ac:dyDescent="0.5">
      <c r="N402" s="1"/>
    </row>
    <row r="403" spans="14:14" ht="18.600000000000001" thickBot="1" x14ac:dyDescent="0.5">
      <c r="N403" s="1"/>
    </row>
    <row r="404" spans="14:14" ht="18.600000000000001" thickBot="1" x14ac:dyDescent="0.5">
      <c r="N404" s="1" t="s">
        <v>57</v>
      </c>
    </row>
    <row r="405" spans="14:14" ht="18.600000000000001" thickBot="1" x14ac:dyDescent="0.5">
      <c r="N405" s="1"/>
    </row>
    <row r="406" spans="14:14" ht="18.600000000000001" thickBot="1" x14ac:dyDescent="0.5">
      <c r="N406" s="1"/>
    </row>
    <row r="407" spans="14:14" ht="18.600000000000001" thickBot="1" x14ac:dyDescent="0.5">
      <c r="N407" s="1"/>
    </row>
    <row r="408" spans="14:14" ht="18.600000000000001" thickBot="1" x14ac:dyDescent="0.5">
      <c r="N408" s="1"/>
    </row>
    <row r="409" spans="14:14" ht="18.600000000000001" thickBot="1" x14ac:dyDescent="0.5">
      <c r="N409" s="1" t="s">
        <v>59</v>
      </c>
    </row>
    <row r="410" spans="14:14" ht="18.600000000000001" thickBot="1" x14ac:dyDescent="0.5">
      <c r="N410" s="1" t="s">
        <v>57</v>
      </c>
    </row>
    <row r="411" spans="14:14" ht="18.600000000000001" thickBot="1" x14ac:dyDescent="0.5">
      <c r="N411" s="1"/>
    </row>
    <row r="412" spans="14:14" ht="18.600000000000001" thickBot="1" x14ac:dyDescent="0.5">
      <c r="N412" s="1"/>
    </row>
    <row r="413" spans="14:14" ht="18.600000000000001" thickBot="1" x14ac:dyDescent="0.5">
      <c r="N413" s="1"/>
    </row>
    <row r="414" spans="14:14" ht="18.600000000000001" thickBot="1" x14ac:dyDescent="0.5">
      <c r="N414" s="1"/>
    </row>
    <row r="415" spans="14:14" ht="18.600000000000001" thickBot="1" x14ac:dyDescent="0.5">
      <c r="N415" s="1"/>
    </row>
    <row r="416" spans="14:14" ht="18.600000000000001" thickBot="1" x14ac:dyDescent="0.5">
      <c r="N416" s="1"/>
    </row>
    <row r="417" spans="14:14" ht="18.600000000000001" thickBot="1" x14ac:dyDescent="0.5">
      <c r="N417" s="1"/>
    </row>
    <row r="418" spans="14:14" ht="18.600000000000001" thickBot="1" x14ac:dyDescent="0.5">
      <c r="N418" s="1"/>
    </row>
    <row r="419" spans="14:14" ht="18.600000000000001" thickBot="1" x14ac:dyDescent="0.5">
      <c r="N419" s="1"/>
    </row>
    <row r="420" spans="14:14" ht="18.600000000000001" thickBot="1" x14ac:dyDescent="0.5">
      <c r="N420" s="1"/>
    </row>
    <row r="421" spans="14:14" ht="18.600000000000001" thickBot="1" x14ac:dyDescent="0.5">
      <c r="N421" s="1"/>
    </row>
    <row r="422" spans="14:14" ht="18.600000000000001" thickBot="1" x14ac:dyDescent="0.5">
      <c r="N422" s="1"/>
    </row>
    <row r="423" spans="14:14" ht="18.600000000000001" thickBot="1" x14ac:dyDescent="0.5">
      <c r="N423" s="1"/>
    </row>
    <row r="424" spans="14:14" ht="18.600000000000001" thickBot="1" x14ac:dyDescent="0.5">
      <c r="N424" s="1"/>
    </row>
    <row r="425" spans="14:14" ht="18.600000000000001" thickBot="1" x14ac:dyDescent="0.5">
      <c r="N425" s="1"/>
    </row>
    <row r="426" spans="14:14" ht="18.600000000000001" thickBot="1" x14ac:dyDescent="0.5">
      <c r="N426" s="1" t="s">
        <v>66</v>
      </c>
    </row>
    <row r="427" spans="14:14" ht="18.600000000000001" thickBot="1" x14ac:dyDescent="0.5">
      <c r="N427" s="1"/>
    </row>
    <row r="428" spans="14:14" ht="18.600000000000001" thickBot="1" x14ac:dyDescent="0.5">
      <c r="N428" s="1" t="s">
        <v>67</v>
      </c>
    </row>
    <row r="429" spans="14:14" ht="18.600000000000001" thickBot="1" x14ac:dyDescent="0.5">
      <c r="N429" s="1" t="s">
        <v>57</v>
      </c>
    </row>
    <row r="430" spans="14:14" ht="18.600000000000001" thickBot="1" x14ac:dyDescent="0.5">
      <c r="N430" s="1" t="s">
        <v>68</v>
      </c>
    </row>
    <row r="431" spans="14:14" ht="18.600000000000001" thickBot="1" x14ac:dyDescent="0.5">
      <c r="N431" s="1" t="s">
        <v>68</v>
      </c>
    </row>
    <row r="432" spans="14:14" ht="18.600000000000001" thickBot="1" x14ac:dyDescent="0.5">
      <c r="N432" s="1" t="s">
        <v>68</v>
      </c>
    </row>
    <row r="433" spans="14:14" ht="18.600000000000001" thickBot="1" x14ac:dyDescent="0.5">
      <c r="N433" s="1" t="s">
        <v>68</v>
      </c>
    </row>
    <row r="434" spans="14:14" ht="18.600000000000001" thickBot="1" x14ac:dyDescent="0.5">
      <c r="N434" s="1" t="s">
        <v>68</v>
      </c>
    </row>
    <row r="435" spans="14:14" ht="18.600000000000001" thickBot="1" x14ac:dyDescent="0.5">
      <c r="N435" s="1" t="s">
        <v>68</v>
      </c>
    </row>
    <row r="436" spans="14:14" ht="18.600000000000001" thickBot="1" x14ac:dyDescent="0.5">
      <c r="N436" s="1" t="s">
        <v>69</v>
      </c>
    </row>
    <row r="437" spans="14:14" ht="18.600000000000001" thickBot="1" x14ac:dyDescent="0.5">
      <c r="N437" s="1" t="s">
        <v>69</v>
      </c>
    </row>
    <row r="438" spans="14:14" ht="18.600000000000001" thickBot="1" x14ac:dyDescent="0.5">
      <c r="N438" s="1" t="s">
        <v>69</v>
      </c>
    </row>
    <row r="439" spans="14:14" ht="18.600000000000001" thickBot="1" x14ac:dyDescent="0.5">
      <c r="N439" s="1" t="s">
        <v>69</v>
      </c>
    </row>
    <row r="440" spans="14:14" ht="18.600000000000001" thickBot="1" x14ac:dyDescent="0.5">
      <c r="N440" s="1" t="s">
        <v>69</v>
      </c>
    </row>
    <row r="441" spans="14:14" ht="18.600000000000001" thickBot="1" x14ac:dyDescent="0.5">
      <c r="N441" s="1" t="s">
        <v>69</v>
      </c>
    </row>
    <row r="442" spans="14:14" ht="18.600000000000001" thickBot="1" x14ac:dyDescent="0.5">
      <c r="N442" s="1" t="s">
        <v>61</v>
      </c>
    </row>
    <row r="443" spans="14:14" ht="18.600000000000001" thickBot="1" x14ac:dyDescent="0.5">
      <c r="N443" s="1" t="s">
        <v>61</v>
      </c>
    </row>
    <row r="444" spans="14:14" ht="18.600000000000001" thickBot="1" x14ac:dyDescent="0.5">
      <c r="N444" s="1" t="s">
        <v>57</v>
      </c>
    </row>
    <row r="445" spans="14:14" ht="18.600000000000001" thickBot="1" x14ac:dyDescent="0.5">
      <c r="N445" s="1"/>
    </row>
    <row r="446" spans="14:14" ht="18.600000000000001" thickBot="1" x14ac:dyDescent="0.5">
      <c r="N446" s="1"/>
    </row>
    <row r="447" spans="14:14" ht="18.600000000000001" thickBot="1" x14ac:dyDescent="0.5">
      <c r="N447" s="1"/>
    </row>
    <row r="448" spans="14:14" ht="18.600000000000001" thickBot="1" x14ac:dyDescent="0.5">
      <c r="N448" s="1"/>
    </row>
    <row r="449" spans="14:14" ht="18.600000000000001" thickBot="1" x14ac:dyDescent="0.5">
      <c r="N449" s="1"/>
    </row>
    <row r="450" spans="14:14" ht="18.600000000000001" thickBot="1" x14ac:dyDescent="0.5">
      <c r="N450" s="1"/>
    </row>
    <row r="451" spans="14:14" ht="18.600000000000001" thickBot="1" x14ac:dyDescent="0.5">
      <c r="N451" s="1"/>
    </row>
    <row r="452" spans="14:14" ht="18.600000000000001" thickBot="1" x14ac:dyDescent="0.5">
      <c r="N452" s="1"/>
    </row>
    <row r="453" spans="14:14" ht="18.600000000000001" thickBot="1" x14ac:dyDescent="0.5">
      <c r="N453" s="1"/>
    </row>
    <row r="454" spans="14:14" ht="18.600000000000001" thickBot="1" x14ac:dyDescent="0.5">
      <c r="N454" s="1"/>
    </row>
    <row r="455" spans="14:14" ht="18.600000000000001" thickBot="1" x14ac:dyDescent="0.5">
      <c r="N455" s="1"/>
    </row>
    <row r="456" spans="14:14" ht="18.600000000000001" thickBot="1" x14ac:dyDescent="0.5">
      <c r="N456" s="1"/>
    </row>
    <row r="457" spans="14:14" ht="18.600000000000001" thickBot="1" x14ac:dyDescent="0.5">
      <c r="N457" s="1"/>
    </row>
    <row r="458" spans="14:14" ht="18.600000000000001" thickBot="1" x14ac:dyDescent="0.5">
      <c r="N458" s="1"/>
    </row>
    <row r="459" spans="14:14" ht="18.600000000000001" thickBot="1" x14ac:dyDescent="0.5">
      <c r="N459" s="1"/>
    </row>
    <row r="460" spans="14:14" ht="18.600000000000001" thickBot="1" x14ac:dyDescent="0.5">
      <c r="N460" s="1"/>
    </row>
    <row r="461" spans="14:14" ht="18.600000000000001" thickBot="1" x14ac:dyDescent="0.5">
      <c r="N461" s="1"/>
    </row>
    <row r="462" spans="14:14" ht="18.600000000000001" thickBot="1" x14ac:dyDescent="0.5">
      <c r="N462" s="1"/>
    </row>
    <row r="463" spans="14:14" ht="18.600000000000001" thickBot="1" x14ac:dyDescent="0.5">
      <c r="N463" s="1"/>
    </row>
    <row r="464" spans="14:14" ht="18.600000000000001" thickBot="1" x14ac:dyDescent="0.5">
      <c r="N464" s="1"/>
    </row>
    <row r="465" spans="14:14" ht="18.600000000000001" thickBot="1" x14ac:dyDescent="0.5">
      <c r="N465" s="1"/>
    </row>
    <row r="466" spans="14:14" ht="18.600000000000001" thickBot="1" x14ac:dyDescent="0.5">
      <c r="N466" s="1"/>
    </row>
    <row r="467" spans="14:14" ht="18.600000000000001" thickBot="1" x14ac:dyDescent="0.5">
      <c r="N467" s="1"/>
    </row>
    <row r="468" spans="14:14" ht="18.600000000000001" thickBot="1" x14ac:dyDescent="0.5">
      <c r="N468" s="1"/>
    </row>
    <row r="469" spans="14:14" ht="18.600000000000001" thickBot="1" x14ac:dyDescent="0.5">
      <c r="N469" s="1"/>
    </row>
    <row r="470" spans="14:14" ht="18.600000000000001" thickBot="1" x14ac:dyDescent="0.5">
      <c r="N470" s="1"/>
    </row>
    <row r="471" spans="14:14" ht="18.600000000000001" thickBot="1" x14ac:dyDescent="0.5">
      <c r="N471" s="1" t="s">
        <v>70</v>
      </c>
    </row>
    <row r="472" spans="14:14" ht="18.600000000000001" thickBot="1" x14ac:dyDescent="0.5">
      <c r="N472" s="1" t="s">
        <v>70</v>
      </c>
    </row>
    <row r="473" spans="14:14" ht="18.600000000000001" thickBot="1" x14ac:dyDescent="0.5">
      <c r="N473" s="1" t="s">
        <v>70</v>
      </c>
    </row>
    <row r="474" spans="14:14" ht="18.600000000000001" thickBot="1" x14ac:dyDescent="0.5">
      <c r="N474" s="1" t="s">
        <v>70</v>
      </c>
    </row>
    <row r="475" spans="14:14" ht="18.600000000000001" thickBot="1" x14ac:dyDescent="0.5">
      <c r="N475" s="1" t="s">
        <v>70</v>
      </c>
    </row>
    <row r="476" spans="14:14" ht="18.600000000000001" thickBot="1" x14ac:dyDescent="0.5">
      <c r="N476" s="1" t="s">
        <v>70</v>
      </c>
    </row>
    <row r="477" spans="14:14" ht="18.600000000000001" thickBot="1" x14ac:dyDescent="0.5">
      <c r="N477" s="1" t="s">
        <v>70</v>
      </c>
    </row>
    <row r="478" spans="14:14" ht="18.600000000000001" thickBot="1" x14ac:dyDescent="0.5">
      <c r="N478" s="1" t="s">
        <v>70</v>
      </c>
    </row>
    <row r="479" spans="14:14" ht="18.600000000000001" thickBot="1" x14ac:dyDescent="0.5">
      <c r="N479" s="1" t="s">
        <v>70</v>
      </c>
    </row>
    <row r="480" spans="14:14" ht="18.600000000000001" thickBot="1" x14ac:dyDescent="0.5">
      <c r="N480" s="1" t="s">
        <v>70</v>
      </c>
    </row>
    <row r="481" spans="14:14" ht="18.600000000000001" thickBot="1" x14ac:dyDescent="0.5">
      <c r="N481" s="1" t="s">
        <v>70</v>
      </c>
    </row>
    <row r="482" spans="14:14" ht="18.600000000000001" thickBot="1" x14ac:dyDescent="0.5">
      <c r="N482" s="1" t="s">
        <v>70</v>
      </c>
    </row>
    <row r="483" spans="14:14" ht="18.600000000000001" thickBot="1" x14ac:dyDescent="0.5">
      <c r="N483" s="1" t="s">
        <v>70</v>
      </c>
    </row>
    <row r="484" spans="14:14" ht="18.600000000000001" thickBot="1" x14ac:dyDescent="0.5">
      <c r="N484" s="1" t="s">
        <v>70</v>
      </c>
    </row>
    <row r="485" spans="14:14" ht="18.600000000000001" thickBot="1" x14ac:dyDescent="0.5">
      <c r="N485" s="1" t="s">
        <v>70</v>
      </c>
    </row>
    <row r="486" spans="14:14" ht="18.600000000000001" thickBot="1" x14ac:dyDescent="0.5">
      <c r="N486" s="1" t="s">
        <v>60</v>
      </c>
    </row>
    <row r="487" spans="14:14" ht="18.600000000000001" thickBot="1" x14ac:dyDescent="0.5">
      <c r="N487" s="1" t="s">
        <v>60</v>
      </c>
    </row>
    <row r="488" spans="14:14" ht="18.600000000000001" thickBot="1" x14ac:dyDescent="0.5">
      <c r="N488" s="1" t="s">
        <v>60</v>
      </c>
    </row>
    <row r="489" spans="14:14" ht="18.600000000000001" thickBot="1" x14ac:dyDescent="0.5">
      <c r="N489" s="1" t="s">
        <v>70</v>
      </c>
    </row>
    <row r="490" spans="14:14" ht="18.600000000000001" thickBot="1" x14ac:dyDescent="0.5">
      <c r="N490" s="1" t="s">
        <v>70</v>
      </c>
    </row>
    <row r="491" spans="14:14" ht="18.600000000000001" thickBot="1" x14ac:dyDescent="0.5">
      <c r="N491" s="1" t="s">
        <v>70</v>
      </c>
    </row>
    <row r="492" spans="14:14" ht="18.600000000000001" thickBot="1" x14ac:dyDescent="0.5">
      <c r="N492" s="1" t="s">
        <v>70</v>
      </c>
    </row>
    <row r="493" spans="14:14" ht="18.600000000000001" thickBot="1" x14ac:dyDescent="0.5">
      <c r="N493" s="1" t="s">
        <v>70</v>
      </c>
    </row>
    <row r="494" spans="14:14" ht="18.600000000000001" thickBot="1" x14ac:dyDescent="0.5">
      <c r="N494" s="1" t="s">
        <v>70</v>
      </c>
    </row>
    <row r="495" spans="14:14" ht="18.600000000000001" thickBot="1" x14ac:dyDescent="0.5">
      <c r="N495" s="1" t="s">
        <v>70</v>
      </c>
    </row>
    <row r="496" spans="14:14" ht="18.600000000000001" thickBot="1" x14ac:dyDescent="0.5">
      <c r="N496" s="1" t="s">
        <v>70</v>
      </c>
    </row>
    <row r="497" spans="14:14" ht="18.600000000000001" thickBot="1" x14ac:dyDescent="0.5">
      <c r="N497" s="1" t="s">
        <v>70</v>
      </c>
    </row>
    <row r="498" spans="14:14" ht="18.600000000000001" thickBot="1" x14ac:dyDescent="0.5">
      <c r="N498" s="1" t="s">
        <v>70</v>
      </c>
    </row>
    <row r="499" spans="14:14" ht="18.600000000000001" thickBot="1" x14ac:dyDescent="0.5">
      <c r="N499" s="1" t="s">
        <v>70</v>
      </c>
    </row>
    <row r="500" spans="14:14" ht="18.600000000000001" thickBot="1" x14ac:dyDescent="0.5">
      <c r="N500" s="1" t="s">
        <v>70</v>
      </c>
    </row>
    <row r="501" spans="14:14" ht="18.600000000000001" thickBot="1" x14ac:dyDescent="0.5">
      <c r="N501" s="1" t="s">
        <v>70</v>
      </c>
    </row>
    <row r="502" spans="14:14" ht="18.600000000000001" thickBot="1" x14ac:dyDescent="0.5">
      <c r="N502" s="1" t="s">
        <v>70</v>
      </c>
    </row>
    <row r="503" spans="14:14" ht="18.600000000000001" thickBot="1" x14ac:dyDescent="0.5">
      <c r="N503" s="1" t="s">
        <v>70</v>
      </c>
    </row>
    <row r="504" spans="14:14" ht="18.600000000000001" thickBot="1" x14ac:dyDescent="0.5">
      <c r="N504" s="1" t="s">
        <v>70</v>
      </c>
    </row>
    <row r="505" spans="14:14" ht="18.600000000000001" thickBot="1" x14ac:dyDescent="0.5">
      <c r="N505" s="1" t="s">
        <v>70</v>
      </c>
    </row>
    <row r="506" spans="14:14" ht="18.600000000000001" thickBot="1" x14ac:dyDescent="0.5">
      <c r="N506" s="1" t="s">
        <v>71</v>
      </c>
    </row>
    <row r="507" spans="14:14" ht="18.600000000000001" thickBot="1" x14ac:dyDescent="0.5">
      <c r="N507" s="1" t="s">
        <v>71</v>
      </c>
    </row>
    <row r="508" spans="14:14" ht="18.600000000000001" thickBot="1" x14ac:dyDescent="0.5">
      <c r="N508" s="1" t="s">
        <v>71</v>
      </c>
    </row>
    <row r="509" spans="14:14" ht="18.600000000000001" thickBot="1" x14ac:dyDescent="0.5">
      <c r="N509" s="1" t="s">
        <v>63</v>
      </c>
    </row>
    <row r="510" spans="14:14" ht="18.600000000000001" thickBot="1" x14ac:dyDescent="0.5">
      <c r="N510" s="1" t="s">
        <v>63</v>
      </c>
    </row>
    <row r="511" spans="14:14" ht="18.600000000000001" thickBot="1" x14ac:dyDescent="0.5">
      <c r="N511" s="1" t="s">
        <v>63</v>
      </c>
    </row>
    <row r="512" spans="14:14" ht="18.600000000000001" thickBot="1" x14ac:dyDescent="0.5">
      <c r="N512" s="1" t="s">
        <v>63</v>
      </c>
    </row>
    <row r="513" spans="14:14" ht="18.600000000000001" thickBot="1" x14ac:dyDescent="0.5">
      <c r="N513" s="1" t="s">
        <v>63</v>
      </c>
    </row>
    <row r="514" spans="14:14" ht="18.600000000000001" thickBot="1" x14ac:dyDescent="0.5">
      <c r="N514" s="1" t="s">
        <v>63</v>
      </c>
    </row>
    <row r="515" spans="14:14" ht="18.600000000000001" thickBot="1" x14ac:dyDescent="0.5">
      <c r="N515" s="1" t="s">
        <v>63</v>
      </c>
    </row>
    <row r="516" spans="14:14" ht="18.600000000000001" thickBot="1" x14ac:dyDescent="0.5">
      <c r="N516" s="1" t="s">
        <v>63</v>
      </c>
    </row>
    <row r="517" spans="14:14" ht="18.600000000000001" thickBot="1" x14ac:dyDescent="0.5">
      <c r="N517" s="1" t="s">
        <v>63</v>
      </c>
    </row>
    <row r="518" spans="14:14" ht="18.600000000000001" thickBot="1" x14ac:dyDescent="0.5">
      <c r="N518" s="1" t="s">
        <v>72</v>
      </c>
    </row>
    <row r="519" spans="14:14" ht="18.600000000000001" thickBot="1" x14ac:dyDescent="0.5">
      <c r="N519" s="1"/>
    </row>
    <row r="520" spans="14:14" ht="18.600000000000001" thickBot="1" x14ac:dyDescent="0.5">
      <c r="N520" s="1"/>
    </row>
    <row r="521" spans="14:14" ht="18.600000000000001" thickBot="1" x14ac:dyDescent="0.5">
      <c r="N521" s="1"/>
    </row>
    <row r="522" spans="14:14" ht="18.600000000000001" thickBot="1" x14ac:dyDescent="0.5">
      <c r="N522" s="1"/>
    </row>
    <row r="523" spans="14:14" ht="18.600000000000001" thickBot="1" x14ac:dyDescent="0.5">
      <c r="N523" s="1"/>
    </row>
    <row r="524" spans="14:14" ht="18.600000000000001" thickBot="1" x14ac:dyDescent="0.5">
      <c r="N524" s="1"/>
    </row>
    <row r="525" spans="14:14" ht="18.600000000000001" thickBot="1" x14ac:dyDescent="0.5">
      <c r="N525" s="1" t="s">
        <v>60</v>
      </c>
    </row>
    <row r="526" spans="14:14" ht="18.600000000000001" thickBot="1" x14ac:dyDescent="0.5">
      <c r="N526" s="1" t="s">
        <v>60</v>
      </c>
    </row>
    <row r="527" spans="14:14" ht="18.600000000000001" thickBot="1" x14ac:dyDescent="0.5">
      <c r="N527" s="1" t="s">
        <v>60</v>
      </c>
    </row>
    <row r="528" spans="14:14" ht="18.600000000000001" thickBot="1" x14ac:dyDescent="0.5">
      <c r="N528" s="1" t="s">
        <v>60</v>
      </c>
    </row>
    <row r="529" spans="14:14" ht="18.600000000000001" thickBot="1" x14ac:dyDescent="0.5">
      <c r="N529" s="1" t="s">
        <v>60</v>
      </c>
    </row>
    <row r="530" spans="14:14" ht="18.600000000000001" thickBot="1" x14ac:dyDescent="0.5">
      <c r="N530" s="1" t="s">
        <v>60</v>
      </c>
    </row>
    <row r="531" spans="14:14" ht="18.600000000000001" thickBot="1" x14ac:dyDescent="0.5">
      <c r="N531" s="1" t="s">
        <v>63</v>
      </c>
    </row>
    <row r="532" spans="14:14" ht="18.600000000000001" thickBot="1" x14ac:dyDescent="0.5">
      <c r="N532" s="1" t="s">
        <v>63</v>
      </c>
    </row>
    <row r="533" spans="14:14" ht="18.600000000000001" thickBot="1" x14ac:dyDescent="0.5">
      <c r="N533" s="1" t="s">
        <v>73</v>
      </c>
    </row>
    <row r="534" spans="14:14" ht="18.600000000000001" thickBot="1" x14ac:dyDescent="0.5">
      <c r="N534" s="1" t="s">
        <v>73</v>
      </c>
    </row>
    <row r="535" spans="14:14" ht="18.600000000000001" thickBot="1" x14ac:dyDescent="0.5">
      <c r="N535" s="1" t="s">
        <v>57</v>
      </c>
    </row>
    <row r="536" spans="14:14" ht="18.600000000000001" thickBot="1" x14ac:dyDescent="0.5">
      <c r="N536" s="1"/>
    </row>
    <row r="537" spans="14:14" ht="18.600000000000001" thickBot="1" x14ac:dyDescent="0.5">
      <c r="N537" s="1" t="s">
        <v>63</v>
      </c>
    </row>
    <row r="538" spans="14:14" ht="18.600000000000001" thickBot="1" x14ac:dyDescent="0.5">
      <c r="N538" s="1" t="s">
        <v>63</v>
      </c>
    </row>
    <row r="539" spans="14:14" ht="18.600000000000001" thickBot="1" x14ac:dyDescent="0.5">
      <c r="N539" s="1" t="s">
        <v>63</v>
      </c>
    </row>
    <row r="540" spans="14:14" ht="18.600000000000001" thickBot="1" x14ac:dyDescent="0.5">
      <c r="N540" s="1" t="s">
        <v>63</v>
      </c>
    </row>
    <row r="541" spans="14:14" ht="18.600000000000001" thickBot="1" x14ac:dyDescent="0.5">
      <c r="N541" s="1" t="s">
        <v>63</v>
      </c>
    </row>
    <row r="542" spans="14:14" ht="18.600000000000001" thickBot="1" x14ac:dyDescent="0.5">
      <c r="N542" s="1" t="s">
        <v>70</v>
      </c>
    </row>
    <row r="543" spans="14:14" ht="18.600000000000001" thickBot="1" x14ac:dyDescent="0.5">
      <c r="N543" s="1" t="s">
        <v>70</v>
      </c>
    </row>
    <row r="544" spans="14:14" ht="18.600000000000001" thickBot="1" x14ac:dyDescent="0.5">
      <c r="N544" s="1" t="s">
        <v>70</v>
      </c>
    </row>
    <row r="545" spans="14:14" ht="18.600000000000001" thickBot="1" x14ac:dyDescent="0.5">
      <c r="N545" s="1" t="s">
        <v>70</v>
      </c>
    </row>
    <row r="546" spans="14:14" ht="18.600000000000001" thickBot="1" x14ac:dyDescent="0.5">
      <c r="N546" s="1" t="s">
        <v>70</v>
      </c>
    </row>
    <row r="547" spans="14:14" ht="18.600000000000001" thickBot="1" x14ac:dyDescent="0.5">
      <c r="N547" s="1" t="s">
        <v>70</v>
      </c>
    </row>
    <row r="548" spans="14:14" ht="18.600000000000001" thickBot="1" x14ac:dyDescent="0.5">
      <c r="N548" s="1" t="s">
        <v>70</v>
      </c>
    </row>
    <row r="549" spans="14:14" ht="18.600000000000001" thickBot="1" x14ac:dyDescent="0.5">
      <c r="N549" s="1" t="s">
        <v>70</v>
      </c>
    </row>
    <row r="550" spans="14:14" ht="18.600000000000001" thickBot="1" x14ac:dyDescent="0.5">
      <c r="N550" s="1" t="s">
        <v>70</v>
      </c>
    </row>
    <row r="551" spans="14:14" ht="18.600000000000001" thickBot="1" x14ac:dyDescent="0.5">
      <c r="N551" s="1" t="s">
        <v>70</v>
      </c>
    </row>
    <row r="552" spans="14:14" ht="18.600000000000001" thickBot="1" x14ac:dyDescent="0.5">
      <c r="N552" s="1" t="s">
        <v>70</v>
      </c>
    </row>
    <row r="553" spans="14:14" ht="18.600000000000001" thickBot="1" x14ac:dyDescent="0.5">
      <c r="N553" s="1" t="s">
        <v>70</v>
      </c>
    </row>
    <row r="554" spans="14:14" ht="18.600000000000001" thickBot="1" x14ac:dyDescent="0.5">
      <c r="N554" s="1" t="s">
        <v>74</v>
      </c>
    </row>
    <row r="555" spans="14:14" ht="18.600000000000001" thickBot="1" x14ac:dyDescent="0.5">
      <c r="N555" s="1" t="s">
        <v>74</v>
      </c>
    </row>
    <row r="556" spans="14:14" ht="18.600000000000001" thickBot="1" x14ac:dyDescent="0.5">
      <c r="N556" s="1" t="s">
        <v>74</v>
      </c>
    </row>
    <row r="557" spans="14:14" ht="18.600000000000001" thickBot="1" x14ac:dyDescent="0.5">
      <c r="N557" s="1" t="s">
        <v>74</v>
      </c>
    </row>
    <row r="558" spans="14:14" ht="18.600000000000001" thickBot="1" x14ac:dyDescent="0.5">
      <c r="N558" s="1" t="s">
        <v>74</v>
      </c>
    </row>
    <row r="559" spans="14:14" ht="18.600000000000001" thickBot="1" x14ac:dyDescent="0.5">
      <c r="N559" s="1" t="s">
        <v>74</v>
      </c>
    </row>
    <row r="560" spans="14:14" ht="18.600000000000001" thickBot="1" x14ac:dyDescent="0.5">
      <c r="N560" s="1" t="s">
        <v>74</v>
      </c>
    </row>
    <row r="561" spans="14:14" ht="18.600000000000001" thickBot="1" x14ac:dyDescent="0.5">
      <c r="N561" s="1" t="s">
        <v>74</v>
      </c>
    </row>
    <row r="562" spans="14:14" ht="18.600000000000001" thickBot="1" x14ac:dyDescent="0.5">
      <c r="N562" s="1" t="s">
        <v>74</v>
      </c>
    </row>
    <row r="563" spans="14:14" ht="18.600000000000001" thickBot="1" x14ac:dyDescent="0.5">
      <c r="N563" s="1" t="s">
        <v>74</v>
      </c>
    </row>
    <row r="564" spans="14:14" ht="18.600000000000001" thickBot="1" x14ac:dyDescent="0.5">
      <c r="N564" s="1" t="s">
        <v>74</v>
      </c>
    </row>
    <row r="565" spans="14:14" ht="18.600000000000001" thickBot="1" x14ac:dyDescent="0.5">
      <c r="N565" s="1" t="s">
        <v>74</v>
      </c>
    </row>
    <row r="566" spans="14:14" ht="18.600000000000001" thickBot="1" x14ac:dyDescent="0.5">
      <c r="N566" s="1" t="s">
        <v>57</v>
      </c>
    </row>
    <row r="567" spans="14:14" ht="18.600000000000001" thickBot="1" x14ac:dyDescent="0.5">
      <c r="N567" s="1"/>
    </row>
    <row r="568" spans="14:14" ht="18.600000000000001" thickBot="1" x14ac:dyDescent="0.5">
      <c r="N568" s="1" t="s">
        <v>75</v>
      </c>
    </row>
    <row r="569" spans="14:14" ht="18.600000000000001" thickBot="1" x14ac:dyDescent="0.5">
      <c r="N569" s="1"/>
    </row>
    <row r="570" spans="14:14" ht="18.600000000000001" thickBot="1" x14ac:dyDescent="0.5">
      <c r="N570" s="1" t="s">
        <v>76</v>
      </c>
    </row>
    <row r="571" spans="14:14" ht="18.600000000000001" thickBot="1" x14ac:dyDescent="0.5">
      <c r="N571" s="1" t="s">
        <v>76</v>
      </c>
    </row>
    <row r="572" spans="14:14" ht="18.600000000000001" thickBot="1" x14ac:dyDescent="0.5">
      <c r="N572" s="1" t="s">
        <v>76</v>
      </c>
    </row>
    <row r="573" spans="14:14" ht="18.600000000000001" thickBot="1" x14ac:dyDescent="0.5">
      <c r="N573" s="1" t="s">
        <v>76</v>
      </c>
    </row>
    <row r="574" spans="14:14" ht="18.600000000000001" thickBot="1" x14ac:dyDescent="0.5">
      <c r="N574" s="1" t="s">
        <v>76</v>
      </c>
    </row>
    <row r="575" spans="14:14" ht="18.600000000000001" thickBot="1" x14ac:dyDescent="0.5">
      <c r="N575" s="1" t="s">
        <v>76</v>
      </c>
    </row>
    <row r="576" spans="14:14" ht="18.600000000000001" thickBot="1" x14ac:dyDescent="0.5">
      <c r="N576" s="1" t="s">
        <v>76</v>
      </c>
    </row>
    <row r="577" spans="14:14" ht="18.600000000000001" thickBot="1" x14ac:dyDescent="0.5">
      <c r="N577" s="1" t="s">
        <v>76</v>
      </c>
    </row>
    <row r="578" spans="14:14" ht="18.600000000000001" thickBot="1" x14ac:dyDescent="0.5">
      <c r="N578" s="1" t="s">
        <v>76</v>
      </c>
    </row>
    <row r="579" spans="14:14" ht="18.600000000000001" thickBot="1" x14ac:dyDescent="0.5">
      <c r="N579" s="1"/>
    </row>
    <row r="580" spans="14:14" ht="18.600000000000001" thickBot="1" x14ac:dyDescent="0.5">
      <c r="N580" s="1" t="s">
        <v>77</v>
      </c>
    </row>
    <row r="581" spans="14:14" ht="18.600000000000001" thickBot="1" x14ac:dyDescent="0.5">
      <c r="N581" s="1" t="s">
        <v>78</v>
      </c>
    </row>
    <row r="582" spans="14:14" ht="18.600000000000001" thickBot="1" x14ac:dyDescent="0.5">
      <c r="N582" s="1" t="s">
        <v>78</v>
      </c>
    </row>
    <row r="583" spans="14:14" ht="18.600000000000001" thickBot="1" x14ac:dyDescent="0.5">
      <c r="N583" s="1" t="s">
        <v>78</v>
      </c>
    </row>
    <row r="584" spans="14:14" ht="18.600000000000001" thickBot="1" x14ac:dyDescent="0.5">
      <c r="N584" s="1" t="s">
        <v>78</v>
      </c>
    </row>
    <row r="585" spans="14:14" ht="18.600000000000001" thickBot="1" x14ac:dyDescent="0.5">
      <c r="N585" s="1" t="s">
        <v>78</v>
      </c>
    </row>
    <row r="586" spans="14:14" ht="18.600000000000001" thickBot="1" x14ac:dyDescent="0.5">
      <c r="N586" s="1" t="s">
        <v>74</v>
      </c>
    </row>
    <row r="587" spans="14:14" ht="18.600000000000001" thickBot="1" x14ac:dyDescent="0.5">
      <c r="N587" s="1" t="s">
        <v>63</v>
      </c>
    </row>
    <row r="588" spans="14:14" ht="18.600000000000001" thickBot="1" x14ac:dyDescent="0.5">
      <c r="N588" s="1" t="s">
        <v>75</v>
      </c>
    </row>
    <row r="589" spans="14:14" ht="18.600000000000001" thickBot="1" x14ac:dyDescent="0.5">
      <c r="N589" s="1"/>
    </row>
    <row r="590" spans="14:14" ht="18.600000000000001" thickBot="1" x14ac:dyDescent="0.5">
      <c r="N590" s="1" t="s">
        <v>79</v>
      </c>
    </row>
    <row r="591" spans="14:14" ht="18.600000000000001" thickBot="1" x14ac:dyDescent="0.5">
      <c r="N591" s="1" t="s">
        <v>79</v>
      </c>
    </row>
    <row r="592" spans="14:14" ht="18.600000000000001" thickBot="1" x14ac:dyDescent="0.5">
      <c r="N592" s="1" t="s">
        <v>77</v>
      </c>
    </row>
    <row r="593" spans="14:14" ht="18.600000000000001" thickBot="1" x14ac:dyDescent="0.5">
      <c r="N593" s="1" t="s">
        <v>77</v>
      </c>
    </row>
    <row r="594" spans="14:14" ht="18.600000000000001" thickBot="1" x14ac:dyDescent="0.5">
      <c r="N594" s="1" t="s">
        <v>59</v>
      </c>
    </row>
    <row r="595" spans="14:14" ht="18.600000000000001" thickBot="1" x14ac:dyDescent="0.5">
      <c r="N595" s="1" t="s">
        <v>59</v>
      </c>
    </row>
    <row r="596" spans="14:14" ht="18.600000000000001" thickBot="1" x14ac:dyDescent="0.5">
      <c r="N596" s="1" t="s">
        <v>67</v>
      </c>
    </row>
    <row r="597" spans="14:14" ht="18.600000000000001" thickBot="1" x14ac:dyDescent="0.5">
      <c r="N597" s="1" t="s">
        <v>67</v>
      </c>
    </row>
    <row r="598" spans="14:14" ht="18.600000000000001" thickBot="1" x14ac:dyDescent="0.5">
      <c r="N598" s="1" t="s">
        <v>74</v>
      </c>
    </row>
    <row r="599" spans="14:14" ht="18.600000000000001" thickBot="1" x14ac:dyDescent="0.5">
      <c r="N599" s="1" t="s">
        <v>74</v>
      </c>
    </row>
    <row r="600" spans="14:14" ht="18.600000000000001" thickBot="1" x14ac:dyDescent="0.5">
      <c r="N600" s="1" t="s">
        <v>74</v>
      </c>
    </row>
    <row r="601" spans="14:14" ht="18.600000000000001" thickBot="1" x14ac:dyDescent="0.5">
      <c r="N601" s="1" t="s">
        <v>74</v>
      </c>
    </row>
    <row r="602" spans="14:14" ht="18.600000000000001" thickBot="1" x14ac:dyDescent="0.5">
      <c r="N602" s="1"/>
    </row>
    <row r="603" spans="14:14" ht="18.600000000000001" thickBot="1" x14ac:dyDescent="0.5">
      <c r="N603" s="1"/>
    </row>
    <row r="604" spans="14:14" ht="18.600000000000001" thickBot="1" x14ac:dyDescent="0.5">
      <c r="N604" s="1" t="s">
        <v>60</v>
      </c>
    </row>
    <row r="605" spans="14:14" ht="18.600000000000001" thickBot="1" x14ac:dyDescent="0.5">
      <c r="N605" s="1" t="s">
        <v>60</v>
      </c>
    </row>
    <row r="606" spans="14:14" ht="18.600000000000001" thickBot="1" x14ac:dyDescent="0.5">
      <c r="N606" s="1" t="s">
        <v>60</v>
      </c>
    </row>
    <row r="607" spans="14:14" ht="18.600000000000001" thickBot="1" x14ac:dyDescent="0.5">
      <c r="N607" s="1" t="s">
        <v>60</v>
      </c>
    </row>
    <row r="608" spans="14:14" ht="18.600000000000001" thickBot="1" x14ac:dyDescent="0.5">
      <c r="N608" s="1" t="s">
        <v>60</v>
      </c>
    </row>
    <row r="609" spans="14:14" ht="18.600000000000001" thickBot="1" x14ac:dyDescent="0.5">
      <c r="N609" s="1" t="s">
        <v>60</v>
      </c>
    </row>
    <row r="610" spans="14:14" ht="18.600000000000001" thickBot="1" x14ac:dyDescent="0.5">
      <c r="N610" s="1" t="s">
        <v>69</v>
      </c>
    </row>
    <row r="611" spans="14:14" ht="18.600000000000001" thickBot="1" x14ac:dyDescent="0.5">
      <c r="N611" s="1" t="s">
        <v>69</v>
      </c>
    </row>
    <row r="612" spans="14:14" ht="18.600000000000001" thickBot="1" x14ac:dyDescent="0.5">
      <c r="N612" s="1" t="s">
        <v>69</v>
      </c>
    </row>
    <row r="613" spans="14:14" ht="18.600000000000001" thickBot="1" x14ac:dyDescent="0.5">
      <c r="N613" s="1" t="s">
        <v>69</v>
      </c>
    </row>
    <row r="614" spans="14:14" ht="18.600000000000001" thickBot="1" x14ac:dyDescent="0.5">
      <c r="N614" s="1" t="s">
        <v>69</v>
      </c>
    </row>
    <row r="615" spans="14:14" ht="18.600000000000001" thickBot="1" x14ac:dyDescent="0.5">
      <c r="N615" s="1" t="s">
        <v>69</v>
      </c>
    </row>
    <row r="616" spans="14:14" ht="18.600000000000001" thickBot="1" x14ac:dyDescent="0.5">
      <c r="N616" s="1" t="s">
        <v>80</v>
      </c>
    </row>
    <row r="617" spans="14:14" ht="18.600000000000001" thickBot="1" x14ac:dyDescent="0.5">
      <c r="N617" s="1"/>
    </row>
    <row r="618" spans="14:14" ht="18.600000000000001" thickBot="1" x14ac:dyDescent="0.5">
      <c r="N618" s="1"/>
    </row>
    <row r="619" spans="14:14" ht="18.600000000000001" thickBot="1" x14ac:dyDescent="0.5">
      <c r="N619" s="1"/>
    </row>
    <row r="620" spans="14:14" ht="18.600000000000001" thickBot="1" x14ac:dyDescent="0.5">
      <c r="N620" s="1"/>
    </row>
    <row r="621" spans="14:14" ht="18.600000000000001" thickBot="1" x14ac:dyDescent="0.5">
      <c r="N621" s="1"/>
    </row>
    <row r="622" spans="14:14" ht="18.600000000000001" thickBot="1" x14ac:dyDescent="0.5">
      <c r="N622" s="1"/>
    </row>
    <row r="623" spans="14:14" ht="18.600000000000001" thickBot="1" x14ac:dyDescent="0.5">
      <c r="N623" s="1"/>
    </row>
    <row r="624" spans="14:14" ht="18.600000000000001" thickBot="1" x14ac:dyDescent="0.5">
      <c r="N624" s="1" t="s">
        <v>62</v>
      </c>
    </row>
    <row r="625" spans="14:14" ht="18.600000000000001" thickBot="1" x14ac:dyDescent="0.5">
      <c r="N625" s="1" t="s">
        <v>62</v>
      </c>
    </row>
    <row r="626" spans="14:14" ht="18.600000000000001" thickBot="1" x14ac:dyDescent="0.5">
      <c r="N626" s="1" t="s">
        <v>62</v>
      </c>
    </row>
    <row r="627" spans="14:14" ht="18.600000000000001" thickBot="1" x14ac:dyDescent="0.5">
      <c r="N627" s="1" t="s">
        <v>62</v>
      </c>
    </row>
    <row r="628" spans="14:14" ht="18.600000000000001" thickBot="1" x14ac:dyDescent="0.5">
      <c r="N628" s="1" t="s">
        <v>71</v>
      </c>
    </row>
    <row r="629" spans="14:14" ht="18.600000000000001" thickBot="1" x14ac:dyDescent="0.5">
      <c r="N629" s="1" t="s">
        <v>71</v>
      </c>
    </row>
    <row r="630" spans="14:14" ht="18.600000000000001" thickBot="1" x14ac:dyDescent="0.5">
      <c r="N630" s="1" t="s">
        <v>71</v>
      </c>
    </row>
    <row r="631" spans="14:14" ht="18.600000000000001" thickBot="1" x14ac:dyDescent="0.5">
      <c r="N631" s="1" t="s">
        <v>71</v>
      </c>
    </row>
    <row r="632" spans="14:14" ht="18.600000000000001" thickBot="1" x14ac:dyDescent="0.5">
      <c r="N632" s="1" t="s">
        <v>71</v>
      </c>
    </row>
    <row r="633" spans="14:14" ht="18.600000000000001" thickBot="1" x14ac:dyDescent="0.5">
      <c r="N633" s="1" t="s">
        <v>71</v>
      </c>
    </row>
    <row r="634" spans="14:14" ht="18.600000000000001" thickBot="1" x14ac:dyDescent="0.5">
      <c r="N634" s="1" t="s">
        <v>63</v>
      </c>
    </row>
    <row r="635" spans="14:14" ht="18.600000000000001" thickBot="1" x14ac:dyDescent="0.5">
      <c r="N635" s="1" t="s">
        <v>63</v>
      </c>
    </row>
    <row r="636" spans="14:14" ht="18.600000000000001" thickBot="1" x14ac:dyDescent="0.5">
      <c r="N636" s="1" t="s">
        <v>63</v>
      </c>
    </row>
    <row r="637" spans="14:14" ht="18.600000000000001" thickBot="1" x14ac:dyDescent="0.5">
      <c r="N637" s="1" t="s">
        <v>63</v>
      </c>
    </row>
    <row r="638" spans="14:14" ht="18.600000000000001" thickBot="1" x14ac:dyDescent="0.5">
      <c r="N638" s="1" t="s">
        <v>63</v>
      </c>
    </row>
    <row r="639" spans="14:14" ht="18.600000000000001" thickBot="1" x14ac:dyDescent="0.5">
      <c r="N639" s="1" t="s">
        <v>63</v>
      </c>
    </row>
    <row r="640" spans="14:14" ht="18.600000000000001" thickBot="1" x14ac:dyDescent="0.5">
      <c r="N640" s="1" t="s">
        <v>63</v>
      </c>
    </row>
    <row r="641" spans="14:14" ht="18.600000000000001" thickBot="1" x14ac:dyDescent="0.5">
      <c r="N641" s="1" t="s">
        <v>63</v>
      </c>
    </row>
    <row r="642" spans="14:14" ht="18.600000000000001" thickBot="1" x14ac:dyDescent="0.5">
      <c r="N642" s="1" t="s">
        <v>63</v>
      </c>
    </row>
    <row r="643" spans="14:14" ht="18.600000000000001" thickBot="1" x14ac:dyDescent="0.5">
      <c r="N643" s="1" t="s">
        <v>63</v>
      </c>
    </row>
    <row r="644" spans="14:14" ht="18.600000000000001" thickBot="1" x14ac:dyDescent="0.5">
      <c r="N644" s="1" t="s">
        <v>63</v>
      </c>
    </row>
    <row r="645" spans="14:14" ht="18.600000000000001" thickBot="1" x14ac:dyDescent="0.5">
      <c r="N645" s="1" t="s">
        <v>63</v>
      </c>
    </row>
    <row r="646" spans="14:14" ht="18.600000000000001" thickBot="1" x14ac:dyDescent="0.5">
      <c r="N646" s="1" t="s">
        <v>81</v>
      </c>
    </row>
    <row r="647" spans="14:14" ht="18.600000000000001" thickBot="1" x14ac:dyDescent="0.5">
      <c r="N647" s="1" t="s">
        <v>63</v>
      </c>
    </row>
    <row r="648" spans="14:14" ht="18.600000000000001" thickBot="1" x14ac:dyDescent="0.5">
      <c r="N648" s="1" t="s">
        <v>63</v>
      </c>
    </row>
    <row r="649" spans="14:14" ht="18.600000000000001" thickBot="1" x14ac:dyDescent="0.5">
      <c r="N649" s="1" t="s">
        <v>57</v>
      </c>
    </row>
    <row r="650" spans="14:14" ht="18.600000000000001" thickBot="1" x14ac:dyDescent="0.5">
      <c r="N650" s="1"/>
    </row>
    <row r="651" spans="14:14" ht="18.600000000000001" thickBot="1" x14ac:dyDescent="0.5">
      <c r="N651" s="1" t="s">
        <v>83</v>
      </c>
    </row>
    <row r="652" spans="14:14" ht="18.600000000000001" thickBot="1" x14ac:dyDescent="0.5">
      <c r="N652" s="1" t="s">
        <v>83</v>
      </c>
    </row>
    <row r="653" spans="14:14" ht="18.600000000000001" thickBot="1" x14ac:dyDescent="0.5">
      <c r="N653" s="1" t="s">
        <v>67</v>
      </c>
    </row>
    <row r="654" spans="14:14" ht="18.600000000000001" thickBot="1" x14ac:dyDescent="0.5">
      <c r="N654" s="1" t="s">
        <v>67</v>
      </c>
    </row>
    <row r="655" spans="14:14" ht="18.600000000000001" thickBot="1" x14ac:dyDescent="0.5">
      <c r="N655" s="1"/>
    </row>
    <row r="656" spans="14:14" ht="18.600000000000001" thickBot="1" x14ac:dyDescent="0.5">
      <c r="N656" s="1"/>
    </row>
    <row r="657" spans="14:14" ht="18.600000000000001" thickBot="1" x14ac:dyDescent="0.5">
      <c r="N657" s="1" t="s">
        <v>83</v>
      </c>
    </row>
    <row r="658" spans="14:14" ht="18.600000000000001" thickBot="1" x14ac:dyDescent="0.5">
      <c r="N658" s="1" t="s">
        <v>63</v>
      </c>
    </row>
    <row r="659" spans="14:14" ht="18.600000000000001" thickBot="1" x14ac:dyDescent="0.5">
      <c r="N659" s="1" t="s">
        <v>63</v>
      </c>
    </row>
    <row r="660" spans="14:14" ht="18.600000000000001" thickBot="1" x14ac:dyDescent="0.5">
      <c r="N660" s="1" t="s">
        <v>63</v>
      </c>
    </row>
    <row r="661" spans="14:14" ht="18.600000000000001" thickBot="1" x14ac:dyDescent="0.5">
      <c r="N661" s="1" t="s">
        <v>63</v>
      </c>
    </row>
    <row r="662" spans="14:14" ht="18.600000000000001" thickBot="1" x14ac:dyDescent="0.5">
      <c r="N662" s="1"/>
    </row>
    <row r="663" spans="14:14" ht="18.600000000000001" thickBot="1" x14ac:dyDescent="0.5">
      <c r="N663" s="1"/>
    </row>
    <row r="664" spans="14:14" ht="18.600000000000001" thickBot="1" x14ac:dyDescent="0.5">
      <c r="N664" s="1"/>
    </row>
    <row r="665" spans="14:14" ht="18.600000000000001" thickBot="1" x14ac:dyDescent="0.5">
      <c r="N665" s="1"/>
    </row>
    <row r="666" spans="14:14" ht="18.600000000000001" thickBot="1" x14ac:dyDescent="0.5">
      <c r="N666" s="1"/>
    </row>
    <row r="667" spans="14:14" ht="18.600000000000001" thickBot="1" x14ac:dyDescent="0.5">
      <c r="N667" s="1"/>
    </row>
    <row r="668" spans="14:14" ht="18.600000000000001" thickBot="1" x14ac:dyDescent="0.5">
      <c r="N668" s="1" t="s">
        <v>84</v>
      </c>
    </row>
    <row r="669" spans="14:14" ht="18.600000000000001" thickBot="1" x14ac:dyDescent="0.5">
      <c r="N669" s="1" t="s">
        <v>84</v>
      </c>
    </row>
    <row r="670" spans="14:14" ht="18.600000000000001" thickBot="1" x14ac:dyDescent="0.5">
      <c r="N670" s="1" t="s">
        <v>84</v>
      </c>
    </row>
    <row r="671" spans="14:14" ht="18.600000000000001" thickBot="1" x14ac:dyDescent="0.5">
      <c r="N671" s="1" t="s">
        <v>84</v>
      </c>
    </row>
    <row r="672" spans="14:14" ht="18.600000000000001" thickBot="1" x14ac:dyDescent="0.5">
      <c r="N672" s="1" t="s">
        <v>84</v>
      </c>
    </row>
    <row r="673" spans="14:14" ht="18.600000000000001" thickBot="1" x14ac:dyDescent="0.5">
      <c r="N673" s="1" t="s">
        <v>84</v>
      </c>
    </row>
    <row r="674" spans="14:14" ht="18.600000000000001" thickBot="1" x14ac:dyDescent="0.5">
      <c r="N674" s="1" t="s">
        <v>84</v>
      </c>
    </row>
    <row r="675" spans="14:14" ht="18.600000000000001" thickBot="1" x14ac:dyDescent="0.5">
      <c r="N675" s="1" t="s">
        <v>84</v>
      </c>
    </row>
    <row r="676" spans="14:14" ht="18.600000000000001" thickBot="1" x14ac:dyDescent="0.5">
      <c r="N676" s="1" t="s">
        <v>84</v>
      </c>
    </row>
    <row r="677" spans="14:14" ht="18.600000000000001" thickBot="1" x14ac:dyDescent="0.5">
      <c r="N677" s="1" t="s">
        <v>84</v>
      </c>
    </row>
    <row r="678" spans="14:14" ht="18.600000000000001" thickBot="1" x14ac:dyDescent="0.5">
      <c r="N678" s="1" t="s">
        <v>63</v>
      </c>
    </row>
    <row r="679" spans="14:14" ht="18.600000000000001" thickBot="1" x14ac:dyDescent="0.5">
      <c r="N679" s="1" t="s">
        <v>63</v>
      </c>
    </row>
    <row r="680" spans="14:14" ht="18.600000000000001" thickBot="1" x14ac:dyDescent="0.5">
      <c r="N680" s="1" t="s">
        <v>63</v>
      </c>
    </row>
    <row r="681" spans="14:14" ht="18.600000000000001" thickBot="1" x14ac:dyDescent="0.5">
      <c r="N681" s="1" t="s">
        <v>63</v>
      </c>
    </row>
    <row r="682" spans="14:14" ht="18.600000000000001" thickBot="1" x14ac:dyDescent="0.5">
      <c r="N682" s="1" t="s">
        <v>63</v>
      </c>
    </row>
    <row r="683" spans="14:14" ht="18.600000000000001" thickBot="1" x14ac:dyDescent="0.5">
      <c r="N683" s="1" t="s">
        <v>63</v>
      </c>
    </row>
    <row r="684" spans="14:14" ht="18.600000000000001" thickBot="1" x14ac:dyDescent="0.5">
      <c r="N684" s="1" t="s">
        <v>63</v>
      </c>
    </row>
    <row r="685" spans="14:14" ht="18.600000000000001" thickBot="1" x14ac:dyDescent="0.5">
      <c r="N685" s="1" t="s">
        <v>63</v>
      </c>
    </row>
    <row r="686" spans="14:14" ht="18.600000000000001" thickBot="1" x14ac:dyDescent="0.5">
      <c r="N686" s="1" t="s">
        <v>63</v>
      </c>
    </row>
    <row r="687" spans="14:14" ht="18.600000000000001" thickBot="1" x14ac:dyDescent="0.5">
      <c r="N687" s="1" t="s">
        <v>63</v>
      </c>
    </row>
    <row r="688" spans="14:14" ht="18.600000000000001" thickBot="1" x14ac:dyDescent="0.5">
      <c r="N688" s="1" t="s">
        <v>63</v>
      </c>
    </row>
    <row r="689" spans="14:14" ht="18.600000000000001" thickBot="1" x14ac:dyDescent="0.5">
      <c r="N689" s="1" t="s">
        <v>63</v>
      </c>
    </row>
    <row r="690" spans="14:14" ht="18.600000000000001" thickBot="1" x14ac:dyDescent="0.5">
      <c r="N690" s="1" t="s">
        <v>63</v>
      </c>
    </row>
    <row r="691" spans="14:14" ht="18.600000000000001" thickBot="1" x14ac:dyDescent="0.5">
      <c r="N691" s="1" t="s">
        <v>63</v>
      </c>
    </row>
    <row r="692" spans="14:14" ht="18.600000000000001" thickBot="1" x14ac:dyDescent="0.5">
      <c r="N692" s="1" t="s">
        <v>63</v>
      </c>
    </row>
    <row r="693" spans="14:14" ht="18.600000000000001" thickBot="1" x14ac:dyDescent="0.5">
      <c r="N693" s="1" t="s">
        <v>63</v>
      </c>
    </row>
    <row r="694" spans="14:14" ht="18.600000000000001" thickBot="1" x14ac:dyDescent="0.5">
      <c r="N694" s="1" t="s">
        <v>60</v>
      </c>
    </row>
    <row r="695" spans="14:14" ht="18.600000000000001" thickBot="1" x14ac:dyDescent="0.5">
      <c r="N695" s="1" t="s">
        <v>60</v>
      </c>
    </row>
    <row r="696" spans="14:14" ht="18.600000000000001" thickBot="1" x14ac:dyDescent="0.5">
      <c r="N696" s="1" t="s">
        <v>60</v>
      </c>
    </row>
    <row r="697" spans="14:14" ht="18.600000000000001" thickBot="1" x14ac:dyDescent="0.5">
      <c r="N697" s="1" t="s">
        <v>60</v>
      </c>
    </row>
    <row r="698" spans="14:14" ht="18.600000000000001" thickBot="1" x14ac:dyDescent="0.5">
      <c r="N698" s="1"/>
    </row>
    <row r="699" spans="14:14" ht="18.600000000000001" thickBot="1" x14ac:dyDescent="0.5">
      <c r="N699" s="1"/>
    </row>
    <row r="700" spans="14:14" ht="18.600000000000001" thickBot="1" x14ac:dyDescent="0.5">
      <c r="N700" s="1" t="s">
        <v>85</v>
      </c>
    </row>
    <row r="701" spans="14:14" ht="18.600000000000001" thickBot="1" x14ac:dyDescent="0.5">
      <c r="N701" s="1" t="s">
        <v>85</v>
      </c>
    </row>
    <row r="702" spans="14:14" ht="18.600000000000001" thickBot="1" x14ac:dyDescent="0.5">
      <c r="N702" s="1"/>
    </row>
    <row r="703" spans="14:14" ht="18.600000000000001" thickBot="1" x14ac:dyDescent="0.5">
      <c r="N703" s="1"/>
    </row>
    <row r="704" spans="14:14" ht="18.600000000000001" thickBot="1" x14ac:dyDescent="0.5">
      <c r="N704" s="1" t="s">
        <v>86</v>
      </c>
    </row>
    <row r="705" spans="14:14" ht="18.600000000000001" thickBot="1" x14ac:dyDescent="0.5">
      <c r="N705" s="1" t="s">
        <v>86</v>
      </c>
    </row>
    <row r="706" spans="14:14" ht="18.600000000000001" thickBot="1" x14ac:dyDescent="0.5">
      <c r="N706" s="1"/>
    </row>
    <row r="707" spans="14:14" ht="18.600000000000001" thickBot="1" x14ac:dyDescent="0.5">
      <c r="N707" s="1"/>
    </row>
    <row r="708" spans="14:14" ht="18.600000000000001" thickBot="1" x14ac:dyDescent="0.5">
      <c r="N708" s="1" t="s">
        <v>86</v>
      </c>
    </row>
    <row r="709" spans="14:14" ht="18.600000000000001" thickBot="1" x14ac:dyDescent="0.5">
      <c r="N709" s="1" t="s">
        <v>86</v>
      </c>
    </row>
    <row r="710" spans="14:14" ht="18.600000000000001" thickBot="1" x14ac:dyDescent="0.5">
      <c r="N710" s="1" t="s">
        <v>63</v>
      </c>
    </row>
    <row r="711" spans="14:14" ht="18.600000000000001" thickBot="1" x14ac:dyDescent="0.5">
      <c r="N711" s="1" t="s">
        <v>63</v>
      </c>
    </row>
    <row r="712" spans="14:14" ht="18.600000000000001" thickBot="1" x14ac:dyDescent="0.5">
      <c r="N712" s="1" t="s">
        <v>87</v>
      </c>
    </row>
    <row r="713" spans="14:14" ht="18.600000000000001" thickBot="1" x14ac:dyDescent="0.5">
      <c r="N713" s="1" t="s">
        <v>87</v>
      </c>
    </row>
    <row r="714" spans="14:14" ht="18.600000000000001" thickBot="1" x14ac:dyDescent="0.5">
      <c r="N714" s="1" t="s">
        <v>87</v>
      </c>
    </row>
    <row r="715" spans="14:14" ht="18.600000000000001" thickBot="1" x14ac:dyDescent="0.5">
      <c r="N715" s="1"/>
    </row>
    <row r="716" spans="14:14" ht="18.600000000000001" thickBot="1" x14ac:dyDescent="0.5">
      <c r="N716" s="1"/>
    </row>
    <row r="717" spans="14:14" ht="18.600000000000001" thickBot="1" x14ac:dyDescent="0.5">
      <c r="N717" s="1"/>
    </row>
    <row r="718" spans="14:14" ht="18.600000000000001" thickBot="1" x14ac:dyDescent="0.5">
      <c r="N718" s="1"/>
    </row>
    <row r="719" spans="14:14" ht="18.600000000000001" thickBot="1" x14ac:dyDescent="0.5">
      <c r="N719" s="1"/>
    </row>
    <row r="720" spans="14:14" ht="18.600000000000001" thickBot="1" x14ac:dyDescent="0.5">
      <c r="N720" s="1"/>
    </row>
    <row r="721" spans="14:14" ht="18.600000000000001" thickBot="1" x14ac:dyDescent="0.5">
      <c r="N721" s="1"/>
    </row>
    <row r="722" spans="14:14" ht="18.600000000000001" thickBot="1" x14ac:dyDescent="0.5">
      <c r="N722" s="1"/>
    </row>
    <row r="723" spans="14:14" ht="18.600000000000001" thickBot="1" x14ac:dyDescent="0.5">
      <c r="N723" s="1"/>
    </row>
    <row r="724" spans="14:14" ht="18.600000000000001" thickBot="1" x14ac:dyDescent="0.5">
      <c r="N724" s="1"/>
    </row>
    <row r="725" spans="14:14" ht="18.600000000000001" thickBot="1" x14ac:dyDescent="0.5">
      <c r="N725" s="1"/>
    </row>
    <row r="726" spans="14:14" ht="18.600000000000001" thickBot="1" x14ac:dyDescent="0.5">
      <c r="N726" s="1"/>
    </row>
    <row r="727" spans="14:14" ht="18.600000000000001" thickBot="1" x14ac:dyDescent="0.5">
      <c r="N727" s="1"/>
    </row>
    <row r="728" spans="14:14" ht="18.600000000000001" thickBot="1" x14ac:dyDescent="0.5">
      <c r="N728" s="1"/>
    </row>
    <row r="729" spans="14:14" ht="18.600000000000001" thickBot="1" x14ac:dyDescent="0.5">
      <c r="N729" s="1"/>
    </row>
    <row r="730" spans="14:14" ht="18.600000000000001" thickBot="1" x14ac:dyDescent="0.5">
      <c r="N730" s="1"/>
    </row>
    <row r="731" spans="14:14" ht="18.600000000000001" thickBot="1" x14ac:dyDescent="0.5">
      <c r="N731" s="1"/>
    </row>
    <row r="732" spans="14:14" ht="18.600000000000001" thickBot="1" x14ac:dyDescent="0.5">
      <c r="N732" s="1"/>
    </row>
    <row r="733" spans="14:14" ht="18.600000000000001" thickBot="1" x14ac:dyDescent="0.5">
      <c r="N733" s="1"/>
    </row>
    <row r="734" spans="14:14" ht="18.600000000000001" thickBot="1" x14ac:dyDescent="0.5">
      <c r="N734" s="1"/>
    </row>
    <row r="735" spans="14:14" ht="18.600000000000001" thickBot="1" x14ac:dyDescent="0.5">
      <c r="N735" s="1"/>
    </row>
    <row r="736" spans="14:14" ht="18.600000000000001" thickBot="1" x14ac:dyDescent="0.5">
      <c r="N736" s="1"/>
    </row>
    <row r="737" spans="14:14" ht="18.600000000000001" thickBot="1" x14ac:dyDescent="0.5">
      <c r="N737" s="1"/>
    </row>
    <row r="738" spans="14:14" ht="18.600000000000001" thickBot="1" x14ac:dyDescent="0.5">
      <c r="N738" s="1"/>
    </row>
    <row r="739" spans="14:14" ht="18.600000000000001" thickBot="1" x14ac:dyDescent="0.5">
      <c r="N739" s="1"/>
    </row>
    <row r="740" spans="14:14" ht="18.600000000000001" thickBot="1" x14ac:dyDescent="0.5">
      <c r="N740" s="1"/>
    </row>
    <row r="741" spans="14:14" ht="18.600000000000001" thickBot="1" x14ac:dyDescent="0.5">
      <c r="N741" s="1" t="s">
        <v>63</v>
      </c>
    </row>
    <row r="742" spans="14:14" ht="18.600000000000001" thickBot="1" x14ac:dyDescent="0.5">
      <c r="N742" s="1" t="s">
        <v>63</v>
      </c>
    </row>
    <row r="743" spans="14:14" ht="18.600000000000001" thickBot="1" x14ac:dyDescent="0.5">
      <c r="N743" s="1" t="s">
        <v>63</v>
      </c>
    </row>
    <row r="744" spans="14:14" ht="18.600000000000001" thickBot="1" x14ac:dyDescent="0.5">
      <c r="N744" s="1" t="s">
        <v>63</v>
      </c>
    </row>
    <row r="745" spans="14:14" ht="18.600000000000001" thickBot="1" x14ac:dyDescent="0.5">
      <c r="N745" s="1"/>
    </row>
    <row r="746" spans="14:14" ht="18.600000000000001" thickBot="1" x14ac:dyDescent="0.5">
      <c r="N746" s="1" t="s">
        <v>69</v>
      </c>
    </row>
    <row r="747" spans="14:14" ht="18.600000000000001" thickBot="1" x14ac:dyDescent="0.5">
      <c r="N747" s="1" t="s">
        <v>69</v>
      </c>
    </row>
    <row r="748" spans="14:14" ht="18.600000000000001" thickBot="1" x14ac:dyDescent="0.5">
      <c r="N748" s="1"/>
    </row>
    <row r="749" spans="14:14" ht="18.600000000000001" thickBot="1" x14ac:dyDescent="0.5">
      <c r="N749" s="1"/>
    </row>
    <row r="750" spans="14:14" ht="18.600000000000001" thickBot="1" x14ac:dyDescent="0.5">
      <c r="N750" s="1"/>
    </row>
    <row r="751" spans="14:14" ht="18.600000000000001" thickBot="1" x14ac:dyDescent="0.5">
      <c r="N751" s="1"/>
    </row>
    <row r="752" spans="14:14" ht="18.600000000000001" thickBot="1" x14ac:dyDescent="0.5">
      <c r="N752" s="1" t="s">
        <v>88</v>
      </c>
    </row>
    <row r="753" spans="14:14" ht="18.600000000000001" thickBot="1" x14ac:dyDescent="0.5">
      <c r="N753" s="1"/>
    </row>
    <row r="754" spans="14:14" ht="18.600000000000001" thickBot="1" x14ac:dyDescent="0.5">
      <c r="N754" s="1"/>
    </row>
    <row r="755" spans="14:14" ht="18.600000000000001" thickBot="1" x14ac:dyDescent="0.5">
      <c r="N755" s="1" t="s">
        <v>89</v>
      </c>
    </row>
    <row r="756" spans="14:14" ht="18.600000000000001" thickBot="1" x14ac:dyDescent="0.5">
      <c r="N756" s="1" t="s">
        <v>89</v>
      </c>
    </row>
    <row r="757" spans="14:14" ht="18.600000000000001" thickBot="1" x14ac:dyDescent="0.5">
      <c r="N757" s="1" t="s">
        <v>89</v>
      </c>
    </row>
    <row r="758" spans="14:14" ht="18.600000000000001" thickBot="1" x14ac:dyDescent="0.5">
      <c r="N758" s="1" t="s">
        <v>89</v>
      </c>
    </row>
    <row r="759" spans="14:14" ht="18.600000000000001" thickBot="1" x14ac:dyDescent="0.5">
      <c r="N759" s="1" t="s">
        <v>89</v>
      </c>
    </row>
    <row r="760" spans="14:14" ht="18.600000000000001" thickBot="1" x14ac:dyDescent="0.5">
      <c r="N760" s="1" t="s">
        <v>69</v>
      </c>
    </row>
    <row r="761" spans="14:14" ht="18.600000000000001" thickBot="1" x14ac:dyDescent="0.5">
      <c r="N761" s="1" t="s">
        <v>69</v>
      </c>
    </row>
    <row r="762" spans="14:14" ht="18.600000000000001" thickBot="1" x14ac:dyDescent="0.5">
      <c r="N762" s="1" t="s">
        <v>69</v>
      </c>
    </row>
    <row r="763" spans="14:14" ht="18.600000000000001" thickBot="1" x14ac:dyDescent="0.5">
      <c r="N763" s="1" t="s">
        <v>69</v>
      </c>
    </row>
    <row r="764" spans="14:14" ht="18.600000000000001" thickBot="1" x14ac:dyDescent="0.5">
      <c r="N764" s="1" t="s">
        <v>69</v>
      </c>
    </row>
    <row r="765" spans="14:14" ht="18.600000000000001" thickBot="1" x14ac:dyDescent="0.5">
      <c r="N765" s="1" t="s">
        <v>69</v>
      </c>
    </row>
    <row r="766" spans="14:14" ht="18.600000000000001" thickBot="1" x14ac:dyDescent="0.5">
      <c r="N766" s="1" t="s">
        <v>88</v>
      </c>
    </row>
    <row r="767" spans="14:14" ht="18.600000000000001" thickBot="1" x14ac:dyDescent="0.5">
      <c r="N767" s="1"/>
    </row>
    <row r="768" spans="14:14" ht="18.600000000000001" thickBot="1" x14ac:dyDescent="0.5">
      <c r="N768" s="1"/>
    </row>
    <row r="769" spans="14:14" ht="18.600000000000001" thickBot="1" x14ac:dyDescent="0.5">
      <c r="N769" s="1" t="s">
        <v>82</v>
      </c>
    </row>
    <row r="770" spans="14:14" ht="18.600000000000001" thickBot="1" x14ac:dyDescent="0.5">
      <c r="N770" s="1" t="s">
        <v>82</v>
      </c>
    </row>
    <row r="771" spans="14:14" ht="18.600000000000001" thickBot="1" x14ac:dyDescent="0.5">
      <c r="N771" s="1" t="s">
        <v>82</v>
      </c>
    </row>
    <row r="772" spans="14:14" ht="18.600000000000001" thickBot="1" x14ac:dyDescent="0.5">
      <c r="N772" s="1" t="s">
        <v>82</v>
      </c>
    </row>
    <row r="773" spans="14:14" ht="18.600000000000001" thickBot="1" x14ac:dyDescent="0.5">
      <c r="N773" s="1" t="s">
        <v>82</v>
      </c>
    </row>
    <row r="774" spans="14:14" ht="18.600000000000001" thickBot="1" x14ac:dyDescent="0.5">
      <c r="N774" s="1" t="s">
        <v>82</v>
      </c>
    </row>
    <row r="775" spans="14:14" ht="18.600000000000001" thickBot="1" x14ac:dyDescent="0.5">
      <c r="N775" s="1" t="s">
        <v>82</v>
      </c>
    </row>
    <row r="776" spans="14:14" ht="18.600000000000001" thickBot="1" x14ac:dyDescent="0.5">
      <c r="N776" s="1" t="s">
        <v>82</v>
      </c>
    </row>
    <row r="777" spans="14:14" ht="18.600000000000001" thickBot="1" x14ac:dyDescent="0.5">
      <c r="N777" s="1" t="s">
        <v>82</v>
      </c>
    </row>
    <row r="778" spans="14:14" ht="18.600000000000001" thickBot="1" x14ac:dyDescent="0.5">
      <c r="N778" s="1" t="s">
        <v>82</v>
      </c>
    </row>
    <row r="779" spans="14:14" ht="18.600000000000001" thickBot="1" x14ac:dyDescent="0.5">
      <c r="N779" s="1" t="s">
        <v>82</v>
      </c>
    </row>
    <row r="780" spans="14:14" ht="18.600000000000001" thickBot="1" x14ac:dyDescent="0.5">
      <c r="N780" s="1" t="s">
        <v>82</v>
      </c>
    </row>
    <row r="781" spans="14:14" ht="18.600000000000001" thickBot="1" x14ac:dyDescent="0.5">
      <c r="N781" s="1" t="s">
        <v>82</v>
      </c>
    </row>
    <row r="782" spans="14:14" ht="18.600000000000001" thickBot="1" x14ac:dyDescent="0.5">
      <c r="N782" s="1" t="s">
        <v>82</v>
      </c>
    </row>
    <row r="783" spans="14:14" ht="18.600000000000001" thickBot="1" x14ac:dyDescent="0.5">
      <c r="N783" s="1" t="s">
        <v>82</v>
      </c>
    </row>
    <row r="784" spans="14:14" ht="18.600000000000001" thickBot="1" x14ac:dyDescent="0.5">
      <c r="N784" s="1" t="s">
        <v>82</v>
      </c>
    </row>
    <row r="785" spans="14:14" ht="18.600000000000001" thickBot="1" x14ac:dyDescent="0.5">
      <c r="N785" s="1" t="s">
        <v>82</v>
      </c>
    </row>
    <row r="786" spans="14:14" ht="18.600000000000001" thickBot="1" x14ac:dyDescent="0.5">
      <c r="N786" s="1" t="s">
        <v>82</v>
      </c>
    </row>
    <row r="787" spans="14:14" ht="18.600000000000001" thickBot="1" x14ac:dyDescent="0.5">
      <c r="N787" s="1" t="s">
        <v>82</v>
      </c>
    </row>
    <row r="788" spans="14:14" ht="18.600000000000001" thickBot="1" x14ac:dyDescent="0.5">
      <c r="N788" s="1" t="s">
        <v>82</v>
      </c>
    </row>
    <row r="789" spans="14:14" ht="18.600000000000001" thickBot="1" x14ac:dyDescent="0.5">
      <c r="N789" s="1" t="s">
        <v>82</v>
      </c>
    </row>
    <row r="790" spans="14:14" ht="18.600000000000001" thickBot="1" x14ac:dyDescent="0.5">
      <c r="N790" s="1" t="s">
        <v>63</v>
      </c>
    </row>
    <row r="791" spans="14:14" ht="18.600000000000001" thickBot="1" x14ac:dyDescent="0.5">
      <c r="N791" s="1" t="s">
        <v>63</v>
      </c>
    </row>
    <row r="792" spans="14:14" ht="18.600000000000001" thickBot="1" x14ac:dyDescent="0.5">
      <c r="N792" s="1" t="s">
        <v>63</v>
      </c>
    </row>
    <row r="793" spans="14:14" ht="18.600000000000001" thickBot="1" x14ac:dyDescent="0.5">
      <c r="N793" s="1" t="s">
        <v>63</v>
      </c>
    </row>
    <row r="794" spans="14:14" ht="18.600000000000001" thickBot="1" x14ac:dyDescent="0.5">
      <c r="N794" s="1" t="s">
        <v>63</v>
      </c>
    </row>
    <row r="795" spans="14:14" ht="18.600000000000001" thickBot="1" x14ac:dyDescent="0.5">
      <c r="N795" s="1" t="s">
        <v>63</v>
      </c>
    </row>
    <row r="796" spans="14:14" ht="18.600000000000001" thickBot="1" x14ac:dyDescent="0.5">
      <c r="N796" s="1" t="s">
        <v>85</v>
      </c>
    </row>
    <row r="797" spans="14:14" ht="18.600000000000001" thickBot="1" x14ac:dyDescent="0.5">
      <c r="N797" s="1"/>
    </row>
    <row r="798" spans="14:14" ht="18.600000000000001" thickBot="1" x14ac:dyDescent="0.5">
      <c r="N798" s="1"/>
    </row>
    <row r="799" spans="14:14" ht="18.600000000000001" thickBot="1" x14ac:dyDescent="0.5">
      <c r="N799" s="1"/>
    </row>
    <row r="800" spans="14:14" ht="18.600000000000001" thickBot="1" x14ac:dyDescent="0.5">
      <c r="N800" s="1"/>
    </row>
    <row r="801" spans="14:14" ht="18.600000000000001" thickBot="1" x14ac:dyDescent="0.5">
      <c r="N801" s="1"/>
    </row>
    <row r="802" spans="14:14" ht="18.600000000000001" thickBot="1" x14ac:dyDescent="0.5">
      <c r="N802" s="1" t="s">
        <v>61</v>
      </c>
    </row>
    <row r="803" spans="14:14" ht="18.600000000000001" thickBot="1" x14ac:dyDescent="0.5">
      <c r="N803" s="1"/>
    </row>
    <row r="804" spans="14:14" ht="18.600000000000001" thickBot="1" x14ac:dyDescent="0.5">
      <c r="N804" s="1"/>
    </row>
    <row r="805" spans="14:14" ht="18.600000000000001" thickBot="1" x14ac:dyDescent="0.5">
      <c r="N805" s="1" t="s">
        <v>90</v>
      </c>
    </row>
    <row r="806" spans="14:14" ht="18.600000000000001" thickBot="1" x14ac:dyDescent="0.5">
      <c r="N806" s="1" t="s">
        <v>90</v>
      </c>
    </row>
    <row r="807" spans="14:14" ht="18.600000000000001" thickBot="1" x14ac:dyDescent="0.5">
      <c r="N807" s="1" t="s">
        <v>90</v>
      </c>
    </row>
    <row r="808" spans="14:14" ht="18.600000000000001" thickBot="1" x14ac:dyDescent="0.5">
      <c r="N808" s="1" t="s">
        <v>90</v>
      </c>
    </row>
    <row r="809" spans="14:14" ht="18.600000000000001" thickBot="1" x14ac:dyDescent="0.5">
      <c r="N809" s="1" t="s">
        <v>90</v>
      </c>
    </row>
    <row r="810" spans="14:14" ht="18.600000000000001" thickBot="1" x14ac:dyDescent="0.5">
      <c r="N810" s="1" t="s">
        <v>90</v>
      </c>
    </row>
    <row r="811" spans="14:14" ht="18.600000000000001" thickBot="1" x14ac:dyDescent="0.5">
      <c r="N811" s="1" t="s">
        <v>90</v>
      </c>
    </row>
    <row r="812" spans="14:14" ht="18.600000000000001" thickBot="1" x14ac:dyDescent="0.5">
      <c r="N812" s="1" t="s">
        <v>90</v>
      </c>
    </row>
    <row r="813" spans="14:14" ht="18.600000000000001" thickBot="1" x14ac:dyDescent="0.5">
      <c r="N813" s="1" t="s">
        <v>90</v>
      </c>
    </row>
    <row r="814" spans="14:14" ht="18.600000000000001" thickBot="1" x14ac:dyDescent="0.5">
      <c r="N814" s="1" t="s">
        <v>91</v>
      </c>
    </row>
    <row r="815" spans="14:14" ht="18.600000000000001" thickBot="1" x14ac:dyDescent="0.5">
      <c r="N815" s="1"/>
    </row>
    <row r="816" spans="14:14" ht="18.600000000000001" thickBot="1" x14ac:dyDescent="0.5">
      <c r="N816" s="1"/>
    </row>
    <row r="817" spans="14:14" ht="18.600000000000001" thickBot="1" x14ac:dyDescent="0.5">
      <c r="N817" s="1" t="s">
        <v>70</v>
      </c>
    </row>
    <row r="818" spans="14:14" ht="18.600000000000001" thickBot="1" x14ac:dyDescent="0.5">
      <c r="N818" s="1" t="s">
        <v>70</v>
      </c>
    </row>
    <row r="819" spans="14:14" ht="18.600000000000001" thickBot="1" x14ac:dyDescent="0.5">
      <c r="N819" s="1" t="s">
        <v>70</v>
      </c>
    </row>
    <row r="820" spans="14:14" ht="18.600000000000001" thickBot="1" x14ac:dyDescent="0.5">
      <c r="N820" s="1" t="s">
        <v>70</v>
      </c>
    </row>
    <row r="821" spans="14:14" ht="18.600000000000001" thickBot="1" x14ac:dyDescent="0.5">
      <c r="N821" s="1" t="s">
        <v>70</v>
      </c>
    </row>
    <row r="822" spans="14:14" ht="18.600000000000001" thickBot="1" x14ac:dyDescent="0.5">
      <c r="N822" s="1" t="s">
        <v>70</v>
      </c>
    </row>
    <row r="823" spans="14:14" ht="18.600000000000001" thickBot="1" x14ac:dyDescent="0.5">
      <c r="N823" s="1" t="s">
        <v>70</v>
      </c>
    </row>
    <row r="824" spans="14:14" ht="18.600000000000001" thickBot="1" x14ac:dyDescent="0.5">
      <c r="N824" s="1" t="s">
        <v>70</v>
      </c>
    </row>
    <row r="825" spans="14:14" ht="18.600000000000001" thickBot="1" x14ac:dyDescent="0.5">
      <c r="N825" s="1" t="s">
        <v>70</v>
      </c>
    </row>
    <row r="826" spans="14:14" ht="18.600000000000001" thickBot="1" x14ac:dyDescent="0.5">
      <c r="N826" s="1" t="s">
        <v>70</v>
      </c>
    </row>
    <row r="827" spans="14:14" ht="18.600000000000001" thickBot="1" x14ac:dyDescent="0.5">
      <c r="N827" s="1" t="s">
        <v>70</v>
      </c>
    </row>
    <row r="828" spans="14:14" ht="18.600000000000001" thickBot="1" x14ac:dyDescent="0.5">
      <c r="N828" s="1" t="s">
        <v>70</v>
      </c>
    </row>
    <row r="829" spans="14:14" ht="18.600000000000001" thickBot="1" x14ac:dyDescent="0.5">
      <c r="N829" s="1" t="s">
        <v>70</v>
      </c>
    </row>
    <row r="830" spans="14:14" ht="18.600000000000001" thickBot="1" x14ac:dyDescent="0.5">
      <c r="N830" s="1"/>
    </row>
    <row r="831" spans="14:14" ht="18.600000000000001" thickBot="1" x14ac:dyDescent="0.5">
      <c r="N831" s="1"/>
    </row>
    <row r="832" spans="14:14" ht="18.600000000000001" thickBot="1" x14ac:dyDescent="0.5">
      <c r="N832" s="1"/>
    </row>
    <row r="833" spans="14:14" ht="18.600000000000001" thickBot="1" x14ac:dyDescent="0.5">
      <c r="N833" s="1"/>
    </row>
    <row r="834" spans="14:14" ht="18.600000000000001" thickBot="1" x14ac:dyDescent="0.5">
      <c r="N834" s="1"/>
    </row>
    <row r="835" spans="14:14" ht="18.600000000000001" thickBot="1" x14ac:dyDescent="0.5">
      <c r="N835" s="1"/>
    </row>
    <row r="836" spans="14:14" ht="18.600000000000001" thickBot="1" x14ac:dyDescent="0.5">
      <c r="N836" s="1"/>
    </row>
    <row r="837" spans="14:14" ht="18.600000000000001" thickBot="1" x14ac:dyDescent="0.5">
      <c r="N837" s="1"/>
    </row>
    <row r="838" spans="14:14" ht="18.600000000000001" thickBot="1" x14ac:dyDescent="0.5">
      <c r="N838" s="1"/>
    </row>
    <row r="839" spans="14:14" ht="18.600000000000001" thickBot="1" x14ac:dyDescent="0.5">
      <c r="N839" s="1"/>
    </row>
    <row r="840" spans="14:14" ht="18.600000000000001" thickBot="1" x14ac:dyDescent="0.5">
      <c r="N840" s="1"/>
    </row>
    <row r="841" spans="14:14" ht="18.600000000000001" thickBot="1" x14ac:dyDescent="0.5">
      <c r="N841" s="1"/>
    </row>
    <row r="842" spans="14:14" ht="18.600000000000001" thickBot="1" x14ac:dyDescent="0.5">
      <c r="N842" s="1"/>
    </row>
    <row r="843" spans="14:14" ht="18.600000000000001" thickBot="1" x14ac:dyDescent="0.5">
      <c r="N843" s="1"/>
    </row>
    <row r="844" spans="14:14" ht="18.600000000000001" thickBot="1" x14ac:dyDescent="0.5">
      <c r="N844" s="1"/>
    </row>
    <row r="845" spans="14:14" ht="18.600000000000001" thickBot="1" x14ac:dyDescent="0.5">
      <c r="N845" s="1"/>
    </row>
    <row r="846" spans="14:14" ht="18.600000000000001" thickBot="1" x14ac:dyDescent="0.5">
      <c r="N846" s="1"/>
    </row>
    <row r="847" spans="14:14" ht="18.600000000000001" thickBot="1" x14ac:dyDescent="0.5">
      <c r="N847" s="1"/>
    </row>
    <row r="848" spans="14:14" ht="18.600000000000001" thickBot="1" x14ac:dyDescent="0.5">
      <c r="N848" s="1"/>
    </row>
    <row r="849" spans="14:14" ht="18.600000000000001" thickBot="1" x14ac:dyDescent="0.5">
      <c r="N849" s="1"/>
    </row>
    <row r="850" spans="14:14" ht="18.600000000000001" thickBot="1" x14ac:dyDescent="0.5">
      <c r="N850" s="1"/>
    </row>
    <row r="851" spans="14:14" ht="18.600000000000001" thickBot="1" x14ac:dyDescent="0.5">
      <c r="N851" s="1"/>
    </row>
    <row r="852" spans="14:14" ht="18.600000000000001" thickBot="1" x14ac:dyDescent="0.5">
      <c r="N852" s="1"/>
    </row>
    <row r="853" spans="14:14" ht="18.600000000000001" thickBot="1" x14ac:dyDescent="0.5">
      <c r="N853" s="1"/>
    </row>
    <row r="854" spans="14:14" ht="18.600000000000001" thickBot="1" x14ac:dyDescent="0.5">
      <c r="N854" s="1"/>
    </row>
    <row r="855" spans="14:14" ht="18.600000000000001" thickBot="1" x14ac:dyDescent="0.5">
      <c r="N855" s="1" t="s">
        <v>59</v>
      </c>
    </row>
    <row r="856" spans="14:14" ht="18.600000000000001" thickBot="1" x14ac:dyDescent="0.5">
      <c r="N856" s="1" t="s">
        <v>59</v>
      </c>
    </row>
    <row r="857" spans="14:14" ht="18.600000000000001" thickBot="1" x14ac:dyDescent="0.5">
      <c r="N857" s="1" t="s">
        <v>59</v>
      </c>
    </row>
    <row r="858" spans="14:14" ht="18.600000000000001" thickBot="1" x14ac:dyDescent="0.5">
      <c r="N858" s="1" t="s">
        <v>59</v>
      </c>
    </row>
    <row r="859" spans="14:14" ht="18.600000000000001" thickBot="1" x14ac:dyDescent="0.5">
      <c r="N859" s="1" t="s">
        <v>59</v>
      </c>
    </row>
    <row r="860" spans="14:14" ht="18.600000000000001" thickBot="1" x14ac:dyDescent="0.5">
      <c r="N860" s="1" t="s">
        <v>59</v>
      </c>
    </row>
    <row r="861" spans="14:14" ht="18.600000000000001" thickBot="1" x14ac:dyDescent="0.5">
      <c r="N861" s="1"/>
    </row>
    <row r="862" spans="14:14" ht="18.600000000000001" thickBot="1" x14ac:dyDescent="0.5">
      <c r="N862" s="1"/>
    </row>
    <row r="863" spans="14:14" ht="18.600000000000001" thickBot="1" x14ac:dyDescent="0.5">
      <c r="N863" s="1"/>
    </row>
    <row r="864" spans="14:14" ht="18.600000000000001" thickBot="1" x14ac:dyDescent="0.5">
      <c r="N864" s="1"/>
    </row>
    <row r="865" spans="14:14" ht="18.600000000000001" thickBot="1" x14ac:dyDescent="0.5">
      <c r="N865" s="1"/>
    </row>
    <row r="866" spans="14:14" ht="18.600000000000001" thickBot="1" x14ac:dyDescent="0.5">
      <c r="N866" s="1"/>
    </row>
    <row r="867" spans="14:14" ht="18.600000000000001" thickBot="1" x14ac:dyDescent="0.5">
      <c r="N867" s="1"/>
    </row>
    <row r="868" spans="14:14" ht="18.600000000000001" thickBot="1" x14ac:dyDescent="0.5">
      <c r="N868" s="1"/>
    </row>
    <row r="869" spans="14:14" ht="18.600000000000001" thickBot="1" x14ac:dyDescent="0.5">
      <c r="N869" s="1"/>
    </row>
    <row r="870" spans="14:14" ht="18.600000000000001" thickBot="1" x14ac:dyDescent="0.5">
      <c r="N870" s="1"/>
    </row>
    <row r="871" spans="14:14" ht="18.600000000000001" thickBot="1" x14ac:dyDescent="0.5">
      <c r="N871" s="1"/>
    </row>
    <row r="872" spans="14:14" ht="18.600000000000001" thickBot="1" x14ac:dyDescent="0.5">
      <c r="N872" s="1"/>
    </row>
    <row r="873" spans="14:14" ht="18.600000000000001" thickBot="1" x14ac:dyDescent="0.5">
      <c r="N873" s="1"/>
    </row>
    <row r="874" spans="14:14" ht="18.600000000000001" thickBot="1" x14ac:dyDescent="0.5">
      <c r="N874" s="1"/>
    </row>
    <row r="875" spans="14:14" ht="18.600000000000001" thickBot="1" x14ac:dyDescent="0.5">
      <c r="N875" s="1"/>
    </row>
    <row r="876" spans="14:14" ht="18.600000000000001" thickBot="1" x14ac:dyDescent="0.5">
      <c r="N876" s="1"/>
    </row>
    <row r="877" spans="14:14" ht="18.600000000000001" thickBot="1" x14ac:dyDescent="0.5">
      <c r="N877" s="1" t="s">
        <v>92</v>
      </c>
    </row>
    <row r="878" spans="14:14" ht="18.600000000000001" thickBot="1" x14ac:dyDescent="0.5">
      <c r="N878" s="1" t="s">
        <v>92</v>
      </c>
    </row>
    <row r="879" spans="14:14" ht="18.600000000000001" thickBot="1" x14ac:dyDescent="0.5">
      <c r="N879" s="1" t="s">
        <v>92</v>
      </c>
    </row>
    <row r="880" spans="14:14" ht="18.600000000000001" thickBot="1" x14ac:dyDescent="0.5">
      <c r="N880" s="1" t="s">
        <v>92</v>
      </c>
    </row>
    <row r="881" spans="14:14" ht="18.600000000000001" thickBot="1" x14ac:dyDescent="0.5">
      <c r="N881" s="1"/>
    </row>
    <row r="882" spans="14:14" ht="18.600000000000001" thickBot="1" x14ac:dyDescent="0.5">
      <c r="N882" s="1"/>
    </row>
    <row r="883" spans="14:14" ht="18.600000000000001" thickBot="1" x14ac:dyDescent="0.5">
      <c r="N883" s="1" t="s">
        <v>93</v>
      </c>
    </row>
    <row r="884" spans="14:14" ht="18.600000000000001" thickBot="1" x14ac:dyDescent="0.5">
      <c r="N884" s="1" t="s">
        <v>93</v>
      </c>
    </row>
    <row r="885" spans="14:14" ht="18.600000000000001" thickBot="1" x14ac:dyDescent="0.5">
      <c r="N885" s="1" t="s">
        <v>93</v>
      </c>
    </row>
    <row r="886" spans="14:14" ht="18.600000000000001" thickBot="1" x14ac:dyDescent="0.5">
      <c r="N886" s="1" t="s">
        <v>93</v>
      </c>
    </row>
    <row r="887" spans="14:14" ht="18.600000000000001" thickBot="1" x14ac:dyDescent="0.5">
      <c r="N887" s="1" t="s">
        <v>93</v>
      </c>
    </row>
    <row r="888" spans="14:14" ht="18.600000000000001" thickBot="1" x14ac:dyDescent="0.5">
      <c r="N888" s="1" t="s">
        <v>93</v>
      </c>
    </row>
    <row r="889" spans="14:14" ht="18.600000000000001" thickBot="1" x14ac:dyDescent="0.5">
      <c r="N889" s="1" t="s">
        <v>93</v>
      </c>
    </row>
    <row r="890" spans="14:14" ht="18.600000000000001" thickBot="1" x14ac:dyDescent="0.5">
      <c r="N890" s="1"/>
    </row>
    <row r="891" spans="14:14" ht="18.600000000000001" thickBot="1" x14ac:dyDescent="0.5">
      <c r="N891" s="1"/>
    </row>
    <row r="892" spans="14:14" ht="18.600000000000001" thickBot="1" x14ac:dyDescent="0.5">
      <c r="N892" s="1"/>
    </row>
    <row r="893" spans="14:14" ht="18.600000000000001" thickBot="1" x14ac:dyDescent="0.5">
      <c r="N893" s="1"/>
    </row>
    <row r="894" spans="14:14" ht="18.600000000000001" thickBot="1" x14ac:dyDescent="0.5">
      <c r="N894" s="1" t="s">
        <v>60</v>
      </c>
    </row>
    <row r="895" spans="14:14" ht="18.600000000000001" thickBot="1" x14ac:dyDescent="0.5">
      <c r="N895" s="1" t="s">
        <v>60</v>
      </c>
    </row>
    <row r="896" spans="14:14" ht="18.600000000000001" thickBot="1" x14ac:dyDescent="0.5">
      <c r="N896" s="1" t="s">
        <v>60</v>
      </c>
    </row>
    <row r="897" spans="14:14" ht="18.600000000000001" thickBot="1" x14ac:dyDescent="0.5">
      <c r="N897" s="1" t="s">
        <v>60</v>
      </c>
    </row>
    <row r="898" spans="14:14" ht="18.600000000000001" thickBot="1" x14ac:dyDescent="0.5">
      <c r="N898" s="1" t="s">
        <v>60</v>
      </c>
    </row>
    <row r="899" spans="14:14" ht="18.600000000000001" thickBot="1" x14ac:dyDescent="0.5">
      <c r="N899" s="1" t="s">
        <v>60</v>
      </c>
    </row>
    <row r="900" spans="14:14" ht="18.600000000000001" thickBot="1" x14ac:dyDescent="0.5">
      <c r="N900" s="1" t="s">
        <v>60</v>
      </c>
    </row>
    <row r="901" spans="14:14" ht="18.600000000000001" thickBot="1" x14ac:dyDescent="0.5">
      <c r="N901" s="1" t="s">
        <v>60</v>
      </c>
    </row>
    <row r="902" spans="14:14" ht="18.600000000000001" thickBot="1" x14ac:dyDescent="0.5">
      <c r="N902" s="1" t="s">
        <v>60</v>
      </c>
    </row>
    <row r="903" spans="14:14" ht="18.600000000000001" thickBot="1" x14ac:dyDescent="0.5">
      <c r="N903" s="1" t="s">
        <v>60</v>
      </c>
    </row>
    <row r="904" spans="14:14" ht="18.600000000000001" thickBot="1" x14ac:dyDescent="0.5">
      <c r="N904" s="1" t="s">
        <v>60</v>
      </c>
    </row>
    <row r="905" spans="14:14" ht="18.600000000000001" thickBot="1" x14ac:dyDescent="0.5">
      <c r="N905" s="1" t="s">
        <v>60</v>
      </c>
    </row>
    <row r="906" spans="14:14" ht="18.600000000000001" thickBot="1" x14ac:dyDescent="0.5">
      <c r="N906" s="1" t="s">
        <v>60</v>
      </c>
    </row>
    <row r="907" spans="14:14" ht="18.600000000000001" thickBot="1" x14ac:dyDescent="0.5">
      <c r="N907" s="1" t="s">
        <v>60</v>
      </c>
    </row>
    <row r="908" spans="14:14" ht="18.600000000000001" thickBot="1" x14ac:dyDescent="0.5">
      <c r="N908" s="1" t="s">
        <v>60</v>
      </c>
    </row>
    <row r="909" spans="14:14" ht="18.600000000000001" thickBot="1" x14ac:dyDescent="0.5">
      <c r="N909" s="1" t="s">
        <v>60</v>
      </c>
    </row>
    <row r="910" spans="14:14" ht="18.600000000000001" thickBot="1" x14ac:dyDescent="0.5">
      <c r="N910" s="1" t="s">
        <v>60</v>
      </c>
    </row>
    <row r="911" spans="14:14" ht="18.600000000000001" thickBot="1" x14ac:dyDescent="0.5">
      <c r="N911" s="1" t="s">
        <v>69</v>
      </c>
    </row>
    <row r="912" spans="14:14" ht="18.600000000000001" thickBot="1" x14ac:dyDescent="0.5">
      <c r="N912" s="1" t="s">
        <v>69</v>
      </c>
    </row>
    <row r="913" spans="14:14" ht="18.600000000000001" thickBot="1" x14ac:dyDescent="0.5">
      <c r="N913" s="1" t="s">
        <v>69</v>
      </c>
    </row>
    <row r="914" spans="14:14" ht="18.600000000000001" thickBot="1" x14ac:dyDescent="0.5">
      <c r="N914" s="1" t="s">
        <v>94</v>
      </c>
    </row>
    <row r="915" spans="14:14" ht="18.600000000000001" thickBot="1" x14ac:dyDescent="0.5">
      <c r="N915" s="1" t="s">
        <v>94</v>
      </c>
    </row>
    <row r="916" spans="14:14" ht="18.600000000000001" thickBot="1" x14ac:dyDescent="0.5">
      <c r="N916" s="1" t="s">
        <v>94</v>
      </c>
    </row>
    <row r="917" spans="14:14" ht="18.600000000000001" thickBot="1" x14ac:dyDescent="0.5">
      <c r="N917" s="1" t="s">
        <v>94</v>
      </c>
    </row>
    <row r="918" spans="14:14" ht="18.600000000000001" thickBot="1" x14ac:dyDescent="0.5">
      <c r="N918" s="1" t="s">
        <v>60</v>
      </c>
    </row>
    <row r="919" spans="14:14" ht="18.600000000000001" thickBot="1" x14ac:dyDescent="0.5">
      <c r="N919" s="1" t="s">
        <v>60</v>
      </c>
    </row>
    <row r="920" spans="14:14" ht="18.600000000000001" thickBot="1" x14ac:dyDescent="0.5">
      <c r="N920" s="1" t="s">
        <v>60</v>
      </c>
    </row>
    <row r="921" spans="14:14" ht="18.600000000000001" thickBot="1" x14ac:dyDescent="0.5">
      <c r="N921" s="1" t="s">
        <v>95</v>
      </c>
    </row>
    <row r="922" spans="14:14" ht="18.600000000000001" thickBot="1" x14ac:dyDescent="0.5">
      <c r="N922" s="1" t="s">
        <v>95</v>
      </c>
    </row>
    <row r="923" spans="14:14" ht="18.600000000000001" thickBot="1" x14ac:dyDescent="0.5">
      <c r="N923" s="1" t="s">
        <v>95</v>
      </c>
    </row>
    <row r="924" spans="14:14" ht="18.600000000000001" thickBot="1" x14ac:dyDescent="0.5">
      <c r="N924" s="1" t="s">
        <v>95</v>
      </c>
    </row>
    <row r="925" spans="14:14" ht="18.600000000000001" thickBot="1" x14ac:dyDescent="0.5">
      <c r="N925" s="1" t="s">
        <v>69</v>
      </c>
    </row>
    <row r="926" spans="14:14" ht="18.600000000000001" thickBot="1" x14ac:dyDescent="0.5">
      <c r="N926" s="1" t="s">
        <v>69</v>
      </c>
    </row>
    <row r="927" spans="14:14" ht="18.600000000000001" thickBot="1" x14ac:dyDescent="0.5">
      <c r="N927" s="1" t="s">
        <v>69</v>
      </c>
    </row>
    <row r="928" spans="14:14" ht="18.600000000000001" thickBot="1" x14ac:dyDescent="0.5">
      <c r="N928" s="1" t="s">
        <v>69</v>
      </c>
    </row>
    <row r="929" spans="14:14" ht="18.600000000000001" thickBot="1" x14ac:dyDescent="0.5">
      <c r="N929" s="1" t="s">
        <v>74</v>
      </c>
    </row>
    <row r="930" spans="14:14" ht="18.600000000000001" thickBot="1" x14ac:dyDescent="0.5">
      <c r="N930" s="1" t="s">
        <v>74</v>
      </c>
    </row>
    <row r="931" spans="14:14" ht="18.600000000000001" thickBot="1" x14ac:dyDescent="0.5">
      <c r="N931" s="1" t="s">
        <v>74</v>
      </c>
    </row>
    <row r="932" spans="14:14" ht="18.600000000000001" thickBot="1" x14ac:dyDescent="0.5">
      <c r="N932" s="1" t="s">
        <v>74</v>
      </c>
    </row>
    <row r="933" spans="14:14" ht="18.600000000000001" thickBot="1" x14ac:dyDescent="0.5">
      <c r="N933" s="1" t="s">
        <v>74</v>
      </c>
    </row>
    <row r="934" spans="14:14" ht="18.600000000000001" thickBot="1" x14ac:dyDescent="0.5">
      <c r="N934" s="1" t="s">
        <v>74</v>
      </c>
    </row>
    <row r="935" spans="14:14" ht="18.600000000000001" thickBot="1" x14ac:dyDescent="0.5">
      <c r="N935" s="1" t="s">
        <v>74</v>
      </c>
    </row>
    <row r="936" spans="14:14" ht="18.600000000000001" thickBot="1" x14ac:dyDescent="0.5">
      <c r="N936" s="1" t="s">
        <v>60</v>
      </c>
    </row>
    <row r="937" spans="14:14" ht="18.600000000000001" thickBot="1" x14ac:dyDescent="0.5">
      <c r="N937" s="1" t="s">
        <v>60</v>
      </c>
    </row>
    <row r="938" spans="14:14" ht="18.600000000000001" thickBot="1" x14ac:dyDescent="0.5">
      <c r="N938" s="1" t="s">
        <v>60</v>
      </c>
    </row>
    <row r="939" spans="14:14" ht="18.600000000000001" thickBot="1" x14ac:dyDescent="0.5">
      <c r="N939" s="1" t="s">
        <v>60</v>
      </c>
    </row>
    <row r="940" spans="14:14" ht="18.600000000000001" thickBot="1" x14ac:dyDescent="0.5">
      <c r="N940" s="1" t="s">
        <v>60</v>
      </c>
    </row>
    <row r="941" spans="14:14" ht="18.600000000000001" thickBot="1" x14ac:dyDescent="0.5">
      <c r="N941" s="1" t="s">
        <v>69</v>
      </c>
    </row>
    <row r="942" spans="14:14" ht="18.600000000000001" thickBot="1" x14ac:dyDescent="0.5">
      <c r="N942" s="1" t="s">
        <v>69</v>
      </c>
    </row>
    <row r="943" spans="14:14" ht="18.600000000000001" thickBot="1" x14ac:dyDescent="0.5">
      <c r="N943" s="1" t="s">
        <v>69</v>
      </c>
    </row>
    <row r="944" spans="14:14" ht="18.600000000000001" thickBot="1" x14ac:dyDescent="0.5">
      <c r="N944" s="1" t="s">
        <v>69</v>
      </c>
    </row>
    <row r="945" spans="14:14" ht="18.600000000000001" thickBot="1" x14ac:dyDescent="0.5">
      <c r="N945" s="1" t="s">
        <v>69</v>
      </c>
    </row>
    <row r="946" spans="14:14" ht="18.600000000000001" thickBot="1" x14ac:dyDescent="0.5">
      <c r="N946" s="1" t="s">
        <v>69</v>
      </c>
    </row>
    <row r="947" spans="14:14" ht="18.600000000000001" thickBot="1" x14ac:dyDescent="0.5">
      <c r="N947" s="1" t="s">
        <v>69</v>
      </c>
    </row>
    <row r="948" spans="14:14" ht="18.600000000000001" thickBot="1" x14ac:dyDescent="0.5">
      <c r="N948" s="1"/>
    </row>
    <row r="949" spans="14:14" ht="18.600000000000001" thickBot="1" x14ac:dyDescent="0.5">
      <c r="N949" s="1"/>
    </row>
    <row r="950" spans="14:14" ht="18.600000000000001" thickBot="1" x14ac:dyDescent="0.5">
      <c r="N950" s="1" t="s">
        <v>67</v>
      </c>
    </row>
    <row r="951" spans="14:14" ht="18.600000000000001" thickBot="1" x14ac:dyDescent="0.5">
      <c r="N951" s="1" t="s">
        <v>67</v>
      </c>
    </row>
    <row r="952" spans="14:14" ht="18.600000000000001" thickBot="1" x14ac:dyDescent="0.5">
      <c r="N952" s="1" t="s">
        <v>67</v>
      </c>
    </row>
    <row r="953" spans="14:14" ht="18.600000000000001" thickBot="1" x14ac:dyDescent="0.5">
      <c r="N953" s="1" t="s">
        <v>67</v>
      </c>
    </row>
    <row r="954" spans="14:14" ht="18.600000000000001" thickBot="1" x14ac:dyDescent="0.5">
      <c r="N954" s="1" t="s">
        <v>67</v>
      </c>
    </row>
    <row r="955" spans="14:14" ht="18.600000000000001" thickBot="1" x14ac:dyDescent="0.5">
      <c r="N955" s="1" t="s">
        <v>67</v>
      </c>
    </row>
    <row r="956" spans="14:14" ht="18.600000000000001" thickBot="1" x14ac:dyDescent="0.5">
      <c r="N956" s="1" t="s">
        <v>67</v>
      </c>
    </row>
    <row r="957" spans="14:14" ht="18.600000000000001" thickBot="1" x14ac:dyDescent="0.5">
      <c r="N957" s="1" t="s">
        <v>74</v>
      </c>
    </row>
    <row r="958" spans="14:14" ht="18.600000000000001" thickBot="1" x14ac:dyDescent="0.5">
      <c r="N958" s="1" t="s">
        <v>74</v>
      </c>
    </row>
    <row r="959" spans="14:14" ht="18.600000000000001" thickBot="1" x14ac:dyDescent="0.5">
      <c r="N959" s="1" t="s">
        <v>74</v>
      </c>
    </row>
    <row r="960" spans="14:14" ht="18.600000000000001" thickBot="1" x14ac:dyDescent="0.5">
      <c r="N960" s="1" t="s">
        <v>74</v>
      </c>
    </row>
    <row r="961" spans="14:14" ht="18.600000000000001" thickBot="1" x14ac:dyDescent="0.5">
      <c r="N961" s="1" t="s">
        <v>74</v>
      </c>
    </row>
    <row r="962" spans="14:14" ht="18.600000000000001" thickBot="1" x14ac:dyDescent="0.5">
      <c r="N962" s="1" t="s">
        <v>74</v>
      </c>
    </row>
    <row r="963" spans="14:14" ht="18.600000000000001" thickBot="1" x14ac:dyDescent="0.5">
      <c r="N963" s="1" t="s">
        <v>74</v>
      </c>
    </row>
    <row r="964" spans="14:14" ht="18.600000000000001" thickBot="1" x14ac:dyDescent="0.5">
      <c r="N964" s="1" t="s">
        <v>74</v>
      </c>
    </row>
    <row r="965" spans="14:14" ht="18.600000000000001" thickBot="1" x14ac:dyDescent="0.5">
      <c r="N965" s="1" t="s">
        <v>74</v>
      </c>
    </row>
    <row r="966" spans="14:14" ht="18.600000000000001" thickBot="1" x14ac:dyDescent="0.5">
      <c r="N966" s="1"/>
    </row>
    <row r="967" spans="14:14" ht="18.600000000000001" thickBot="1" x14ac:dyDescent="0.5">
      <c r="N967" s="1"/>
    </row>
    <row r="968" spans="14:14" ht="18.600000000000001" thickBot="1" x14ac:dyDescent="0.5">
      <c r="N968" s="1"/>
    </row>
    <row r="969" spans="14:14" ht="18.600000000000001" thickBot="1" x14ac:dyDescent="0.5">
      <c r="N969" s="1"/>
    </row>
    <row r="970" spans="14:14" ht="18.600000000000001" thickBot="1" x14ac:dyDescent="0.5">
      <c r="N970" s="1"/>
    </row>
    <row r="971" spans="14:14" ht="18.600000000000001" thickBot="1" x14ac:dyDescent="0.5">
      <c r="N971" s="1"/>
    </row>
    <row r="972" spans="14:14" ht="18.600000000000001" thickBot="1" x14ac:dyDescent="0.5">
      <c r="N972" s="1" t="s">
        <v>70</v>
      </c>
    </row>
    <row r="973" spans="14:14" ht="18.600000000000001" thickBot="1" x14ac:dyDescent="0.5">
      <c r="N973" s="1" t="s">
        <v>70</v>
      </c>
    </row>
    <row r="974" spans="14:14" ht="18.600000000000001" thickBot="1" x14ac:dyDescent="0.5">
      <c r="N974" s="1" t="s">
        <v>70</v>
      </c>
    </row>
    <row r="975" spans="14:14" ht="18.600000000000001" thickBot="1" x14ac:dyDescent="0.5">
      <c r="N975" s="1" t="s">
        <v>70</v>
      </c>
    </row>
    <row r="976" spans="14:14" ht="18.600000000000001" thickBot="1" x14ac:dyDescent="0.5">
      <c r="N976" s="1" t="s">
        <v>70</v>
      </c>
    </row>
    <row r="977" spans="14:14" ht="18.600000000000001" thickBot="1" x14ac:dyDescent="0.5">
      <c r="N977" s="1" t="s">
        <v>70</v>
      </c>
    </row>
    <row r="978" spans="14:14" ht="18.600000000000001" thickBot="1" x14ac:dyDescent="0.5">
      <c r="N978" s="1" t="s">
        <v>70</v>
      </c>
    </row>
    <row r="979" spans="14:14" ht="18.600000000000001" thickBot="1" x14ac:dyDescent="0.5">
      <c r="N979" s="1" t="s">
        <v>70</v>
      </c>
    </row>
    <row r="980" spans="14:14" ht="18.600000000000001" thickBot="1" x14ac:dyDescent="0.5">
      <c r="N980" s="1" t="s">
        <v>70</v>
      </c>
    </row>
    <row r="981" spans="14:14" ht="18.600000000000001" thickBot="1" x14ac:dyDescent="0.5">
      <c r="N981" s="1" t="s">
        <v>70</v>
      </c>
    </row>
    <row r="982" spans="14:14" ht="18.600000000000001" thickBot="1" x14ac:dyDescent="0.5">
      <c r="N982" s="1" t="s">
        <v>70</v>
      </c>
    </row>
    <row r="983" spans="14:14" ht="18.600000000000001" thickBot="1" x14ac:dyDescent="0.5">
      <c r="N983" s="1" t="s">
        <v>70</v>
      </c>
    </row>
    <row r="984" spans="14:14" ht="18.600000000000001" thickBot="1" x14ac:dyDescent="0.5">
      <c r="N984" s="1" t="s">
        <v>70</v>
      </c>
    </row>
    <row r="985" spans="14:14" ht="18.600000000000001" thickBot="1" x14ac:dyDescent="0.5">
      <c r="N985" s="1" t="s">
        <v>70</v>
      </c>
    </row>
    <row r="986" spans="14:14" ht="18.600000000000001" thickBot="1" x14ac:dyDescent="0.5">
      <c r="N986" s="1" t="s">
        <v>70</v>
      </c>
    </row>
    <row r="987" spans="14:14" ht="18.600000000000001" thickBot="1" x14ac:dyDescent="0.5">
      <c r="N987" s="1" t="s">
        <v>62</v>
      </c>
    </row>
    <row r="988" spans="14:14" ht="18.600000000000001" thickBot="1" x14ac:dyDescent="0.5">
      <c r="N988" s="1" t="s">
        <v>62</v>
      </c>
    </row>
    <row r="989" spans="14:14" ht="18.600000000000001" thickBot="1" x14ac:dyDescent="0.5">
      <c r="N989" s="1" t="s">
        <v>62</v>
      </c>
    </row>
    <row r="990" spans="14:14" ht="18.600000000000001" thickBot="1" x14ac:dyDescent="0.5">
      <c r="N990" s="1" t="s">
        <v>62</v>
      </c>
    </row>
    <row r="991" spans="14:14" ht="18.600000000000001" thickBot="1" x14ac:dyDescent="0.5">
      <c r="N991" s="1" t="s">
        <v>62</v>
      </c>
    </row>
    <row r="992" spans="14:14" ht="18.600000000000001" thickBot="1" x14ac:dyDescent="0.5">
      <c r="N992" s="1" t="s">
        <v>62</v>
      </c>
    </row>
    <row r="993" spans="14:14" ht="18.600000000000001" thickBot="1" x14ac:dyDescent="0.5">
      <c r="N993" s="1" t="s">
        <v>62</v>
      </c>
    </row>
    <row r="994" spans="14:14" ht="18.600000000000001" thickBot="1" x14ac:dyDescent="0.5">
      <c r="N994" s="1" t="s">
        <v>62</v>
      </c>
    </row>
    <row r="995" spans="14:14" ht="18.600000000000001" thickBot="1" x14ac:dyDescent="0.5">
      <c r="N995" s="1" t="s">
        <v>62</v>
      </c>
    </row>
    <row r="996" spans="14:14" ht="18.600000000000001" thickBot="1" x14ac:dyDescent="0.5">
      <c r="N996" s="1" t="s">
        <v>62</v>
      </c>
    </row>
    <row r="997" spans="14:14" ht="18.600000000000001" thickBot="1" x14ac:dyDescent="0.5">
      <c r="N997" s="1" t="s">
        <v>62</v>
      </c>
    </row>
    <row r="998" spans="14:14" ht="18.600000000000001" thickBot="1" x14ac:dyDescent="0.5">
      <c r="N998" s="1" t="s">
        <v>62</v>
      </c>
    </row>
    <row r="999" spans="14:14" ht="18.600000000000001" thickBot="1" x14ac:dyDescent="0.5">
      <c r="N999" s="1" t="s">
        <v>62</v>
      </c>
    </row>
    <row r="1000" spans="14:14" ht="18.600000000000001" thickBot="1" x14ac:dyDescent="0.5">
      <c r="N1000" s="1" t="s">
        <v>62</v>
      </c>
    </row>
    <row r="1001" spans="14:14" ht="18.600000000000001" thickBot="1" x14ac:dyDescent="0.5">
      <c r="N1001" s="1" t="s">
        <v>96</v>
      </c>
    </row>
  </sheetData>
  <phoneticPr fontId="1"/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0C1FA-E4F5-4BFC-970C-0E50A1E048ED}">
  <dimension ref="A3:AU51"/>
  <sheetViews>
    <sheetView zoomScale="65" zoomScaleNormal="94" workbookViewId="0">
      <selection activeCell="E18" sqref="E18"/>
    </sheetView>
  </sheetViews>
  <sheetFormatPr defaultRowHeight="18" x14ac:dyDescent="0.45"/>
  <cols>
    <col min="2" max="2" width="11" bestFit="1" customWidth="1"/>
    <col min="3" max="3" width="12.69921875" bestFit="1" customWidth="1"/>
    <col min="4" max="4" width="45.5" customWidth="1"/>
    <col min="5" max="5" width="11.5" bestFit="1" customWidth="1"/>
    <col min="6" max="21" width="12.69921875" bestFit="1" customWidth="1"/>
    <col min="22" max="22" width="11.5" bestFit="1" customWidth="1"/>
    <col min="23" max="46" width="12.69921875" bestFit="1" customWidth="1"/>
  </cols>
  <sheetData>
    <row r="3" spans="1:47" x14ac:dyDescent="0.45">
      <c r="A3" s="11"/>
      <c r="B3" s="11" t="s">
        <v>138</v>
      </c>
      <c r="C3" s="11" t="s">
        <v>139</v>
      </c>
      <c r="D3" s="11" t="s">
        <v>140</v>
      </c>
      <c r="E3" s="11" t="s">
        <v>141</v>
      </c>
      <c r="F3" s="11" t="s">
        <v>142</v>
      </c>
      <c r="G3" s="11" t="s">
        <v>143</v>
      </c>
      <c r="H3" s="11" t="s">
        <v>144</v>
      </c>
      <c r="I3" s="11" t="s">
        <v>145</v>
      </c>
      <c r="J3" s="11" t="s">
        <v>146</v>
      </c>
      <c r="K3" s="11" t="s">
        <v>147</v>
      </c>
      <c r="L3" s="11" t="s">
        <v>148</v>
      </c>
      <c r="M3" s="11" t="s">
        <v>149</v>
      </c>
      <c r="N3" s="11" t="s">
        <v>150</v>
      </c>
      <c r="O3" s="11" t="s">
        <v>151</v>
      </c>
      <c r="P3" s="11" t="s">
        <v>152</v>
      </c>
      <c r="Q3" s="11" t="s">
        <v>153</v>
      </c>
      <c r="R3" s="11" t="s">
        <v>154</v>
      </c>
      <c r="S3" s="11" t="s">
        <v>155</v>
      </c>
      <c r="T3" s="11" t="s">
        <v>156</v>
      </c>
      <c r="U3" s="11" t="s">
        <v>157</v>
      </c>
      <c r="V3" s="11" t="s">
        <v>158</v>
      </c>
      <c r="W3" s="11" t="s">
        <v>159</v>
      </c>
      <c r="X3" s="11" t="s">
        <v>160</v>
      </c>
      <c r="Y3" s="11" t="s">
        <v>161</v>
      </c>
      <c r="Z3" s="11" t="s">
        <v>162</v>
      </c>
      <c r="AA3" s="11" t="s">
        <v>163</v>
      </c>
      <c r="AB3" s="11" t="s">
        <v>164</v>
      </c>
      <c r="AC3" s="11" t="s">
        <v>165</v>
      </c>
      <c r="AD3" s="11" t="s">
        <v>166</v>
      </c>
      <c r="AE3" s="11" t="s">
        <v>167</v>
      </c>
      <c r="AF3" s="11" t="s">
        <v>168</v>
      </c>
      <c r="AG3" s="11" t="s">
        <v>169</v>
      </c>
      <c r="AH3" s="11" t="s">
        <v>170</v>
      </c>
      <c r="AI3" s="11" t="s">
        <v>171</v>
      </c>
      <c r="AJ3" s="11" t="s">
        <v>172</v>
      </c>
      <c r="AK3" s="11" t="s">
        <v>173</v>
      </c>
      <c r="AL3" s="11" t="s">
        <v>174</v>
      </c>
      <c r="AM3" s="11" t="s">
        <v>175</v>
      </c>
      <c r="AN3" s="11" t="s">
        <v>176</v>
      </c>
      <c r="AO3" s="11" t="s">
        <v>177</v>
      </c>
      <c r="AP3" s="11" t="s">
        <v>178</v>
      </c>
      <c r="AQ3" s="11" t="s">
        <v>179</v>
      </c>
      <c r="AR3" s="11" t="s">
        <v>180</v>
      </c>
      <c r="AS3" s="11" t="s">
        <v>181</v>
      </c>
      <c r="AT3" s="11" t="s">
        <v>182</v>
      </c>
      <c r="AU3" s="11" t="s">
        <v>183</v>
      </c>
    </row>
    <row r="4" spans="1:47" x14ac:dyDescent="0.45">
      <c r="A4" s="11" t="s">
        <v>137</v>
      </c>
      <c r="B4" s="11">
        <v>0.42147649999999998</v>
      </c>
      <c r="C4" s="11">
        <v>8.3221500000000004E-2</v>
      </c>
      <c r="D4" s="11">
        <v>5.7718100000000001E-2</v>
      </c>
      <c r="E4" s="11">
        <v>3.8926200000000001E-2</v>
      </c>
      <c r="F4" s="11">
        <v>3.6241599999999999E-2</v>
      </c>
      <c r="G4" s="11">
        <v>3.0872500000000001E-2</v>
      </c>
      <c r="H4" s="11">
        <v>2.6845600000000001E-2</v>
      </c>
      <c r="I4" s="11">
        <v>2.4161100000000001E-2</v>
      </c>
      <c r="J4" s="11">
        <v>2.4161100000000001E-2</v>
      </c>
      <c r="K4" s="11">
        <v>2.1476499999999999E-2</v>
      </c>
      <c r="L4" s="11">
        <v>2.1476499999999999E-2</v>
      </c>
      <c r="M4" s="11">
        <v>2.0134200000000001E-2</v>
      </c>
      <c r="N4" s="11">
        <v>2.0134200000000001E-2</v>
      </c>
      <c r="O4" s="11">
        <v>1.6107400000000001E-2</v>
      </c>
      <c r="P4" s="11">
        <v>1.47651E-2</v>
      </c>
      <c r="Q4" s="11">
        <v>1.34228E-2</v>
      </c>
      <c r="R4" s="11">
        <v>1.34228E-2</v>
      </c>
      <c r="S4" s="11">
        <v>1.2080499999999999E-2</v>
      </c>
      <c r="T4" s="11">
        <v>1.2080499999999999E-2</v>
      </c>
      <c r="U4" s="11">
        <v>8.0537000000000004E-3</v>
      </c>
      <c r="V4" s="11">
        <v>6.7114000000000002E-3</v>
      </c>
      <c r="W4" s="11">
        <v>5.3690999999999999E-3</v>
      </c>
      <c r="X4" s="11">
        <v>5.3690999999999999E-3</v>
      </c>
      <c r="Y4" s="11">
        <v>5.3690999999999999E-3</v>
      </c>
      <c r="Z4" s="11">
        <v>5.3690999999999999E-3</v>
      </c>
      <c r="AA4" s="11">
        <v>4.0267999999999997E-3</v>
      </c>
      <c r="AB4" s="11">
        <v>4.0267999999999997E-3</v>
      </c>
      <c r="AC4" s="11">
        <v>4.0267999999999997E-3</v>
      </c>
      <c r="AD4" s="11">
        <v>4.0267999999999997E-3</v>
      </c>
      <c r="AE4" s="11">
        <v>4.0267999999999997E-3</v>
      </c>
      <c r="AF4" s="11">
        <v>4.0267999999999997E-3</v>
      </c>
      <c r="AG4" s="11">
        <v>4.0267999999999997E-3</v>
      </c>
      <c r="AH4" s="11">
        <v>2.6846000000000001E-3</v>
      </c>
      <c r="AI4" s="11">
        <v>2.6846000000000001E-3</v>
      </c>
      <c r="AJ4" s="11">
        <v>2.6846000000000001E-3</v>
      </c>
      <c r="AK4" s="11">
        <v>2.6846000000000001E-3</v>
      </c>
      <c r="AL4" s="11">
        <v>2.6846000000000001E-3</v>
      </c>
      <c r="AM4" s="11">
        <v>2.6846000000000001E-3</v>
      </c>
      <c r="AN4" s="11">
        <v>1.3423E-3</v>
      </c>
      <c r="AO4" s="11">
        <v>1.3423E-3</v>
      </c>
      <c r="AP4" s="11">
        <v>1.3423E-3</v>
      </c>
      <c r="AQ4" s="11">
        <v>1.3423E-3</v>
      </c>
      <c r="AR4" s="11">
        <v>1.3423E-3</v>
      </c>
      <c r="AS4" s="11">
        <v>1.3423E-3</v>
      </c>
      <c r="AT4" s="11">
        <v>1.3423E-3</v>
      </c>
      <c r="AU4" s="11">
        <v>1.3423E-3</v>
      </c>
    </row>
    <row r="5" spans="1:47" x14ac:dyDescent="0.45">
      <c r="A5" s="11" t="s">
        <v>129</v>
      </c>
      <c r="B5" s="11">
        <f>ROUND(B4*100,5)</f>
        <v>42.147649999999999</v>
      </c>
      <c r="C5" s="11">
        <f t="shared" ref="C5:AU5" si="0">ROUND(C4*100,5)</f>
        <v>8.3221500000000006</v>
      </c>
      <c r="D5" s="11">
        <f t="shared" si="0"/>
        <v>5.7718100000000003</v>
      </c>
      <c r="E5" s="11">
        <f t="shared" si="0"/>
        <v>3.89262</v>
      </c>
      <c r="F5" s="11">
        <f t="shared" si="0"/>
        <v>3.6241599999999998</v>
      </c>
      <c r="G5" s="11">
        <f t="shared" si="0"/>
        <v>3.08725</v>
      </c>
      <c r="H5" s="11">
        <f t="shared" si="0"/>
        <v>2.6845599999999998</v>
      </c>
      <c r="I5" s="11">
        <f t="shared" si="0"/>
        <v>2.4161100000000002</v>
      </c>
      <c r="J5" s="11">
        <f t="shared" si="0"/>
        <v>2.4161100000000002</v>
      </c>
      <c r="K5" s="11">
        <f t="shared" si="0"/>
        <v>2.1476500000000001</v>
      </c>
      <c r="L5" s="11">
        <f t="shared" si="0"/>
        <v>2.1476500000000001</v>
      </c>
      <c r="M5" s="11">
        <f t="shared" si="0"/>
        <v>2.01342</v>
      </c>
      <c r="N5" s="11">
        <f t="shared" si="0"/>
        <v>2.01342</v>
      </c>
      <c r="O5" s="11">
        <f t="shared" si="0"/>
        <v>1.6107400000000001</v>
      </c>
      <c r="P5" s="11">
        <f t="shared" si="0"/>
        <v>1.47651</v>
      </c>
      <c r="Q5" s="11">
        <f t="shared" si="0"/>
        <v>1.3422799999999999</v>
      </c>
      <c r="R5" s="11">
        <f t="shared" si="0"/>
        <v>1.3422799999999999</v>
      </c>
      <c r="S5" s="11">
        <f t="shared" si="0"/>
        <v>1.2080500000000001</v>
      </c>
      <c r="T5" s="11">
        <f t="shared" si="0"/>
        <v>1.2080500000000001</v>
      </c>
      <c r="U5" s="11">
        <f t="shared" si="0"/>
        <v>0.80537000000000003</v>
      </c>
      <c r="V5" s="11">
        <f t="shared" si="0"/>
        <v>0.67113999999999996</v>
      </c>
      <c r="W5" s="11">
        <f t="shared" si="0"/>
        <v>0.53691</v>
      </c>
      <c r="X5" s="11">
        <f t="shared" si="0"/>
        <v>0.53691</v>
      </c>
      <c r="Y5" s="11">
        <f t="shared" si="0"/>
        <v>0.53691</v>
      </c>
      <c r="Z5" s="11">
        <f t="shared" si="0"/>
        <v>0.53691</v>
      </c>
      <c r="AA5" s="11">
        <f t="shared" si="0"/>
        <v>0.40267999999999998</v>
      </c>
      <c r="AB5" s="11">
        <f t="shared" si="0"/>
        <v>0.40267999999999998</v>
      </c>
      <c r="AC5" s="11">
        <f t="shared" si="0"/>
        <v>0.40267999999999998</v>
      </c>
      <c r="AD5" s="11">
        <f t="shared" si="0"/>
        <v>0.40267999999999998</v>
      </c>
      <c r="AE5" s="11">
        <f t="shared" si="0"/>
        <v>0.40267999999999998</v>
      </c>
      <c r="AF5" s="11">
        <f t="shared" si="0"/>
        <v>0.40267999999999998</v>
      </c>
      <c r="AG5" s="11">
        <f t="shared" si="0"/>
        <v>0.40267999999999998</v>
      </c>
      <c r="AH5" s="11">
        <f t="shared" si="0"/>
        <v>0.26845999999999998</v>
      </c>
      <c r="AI5" s="11">
        <f t="shared" si="0"/>
        <v>0.26845999999999998</v>
      </c>
      <c r="AJ5" s="11">
        <f t="shared" si="0"/>
        <v>0.26845999999999998</v>
      </c>
      <c r="AK5" s="11">
        <f t="shared" si="0"/>
        <v>0.26845999999999998</v>
      </c>
      <c r="AL5" s="11">
        <f t="shared" si="0"/>
        <v>0.26845999999999998</v>
      </c>
      <c r="AM5" s="11">
        <f t="shared" si="0"/>
        <v>0.26845999999999998</v>
      </c>
      <c r="AN5" s="11">
        <f t="shared" si="0"/>
        <v>0.13422999999999999</v>
      </c>
      <c r="AO5" s="11">
        <f t="shared" si="0"/>
        <v>0.13422999999999999</v>
      </c>
      <c r="AP5" s="11">
        <f t="shared" si="0"/>
        <v>0.13422999999999999</v>
      </c>
      <c r="AQ5" s="11">
        <f t="shared" si="0"/>
        <v>0.13422999999999999</v>
      </c>
      <c r="AR5" s="11">
        <f t="shared" si="0"/>
        <v>0.13422999999999999</v>
      </c>
      <c r="AS5" s="11">
        <f t="shared" si="0"/>
        <v>0.13422999999999999</v>
      </c>
      <c r="AT5" s="11">
        <f t="shared" si="0"/>
        <v>0.13422999999999999</v>
      </c>
      <c r="AU5" s="11">
        <f t="shared" si="0"/>
        <v>0.13422999999999999</v>
      </c>
    </row>
    <row r="6" spans="1:47" ht="18.600000000000001" thickBot="1" x14ac:dyDescent="0.5">
      <c r="C6" t="s">
        <v>138</v>
      </c>
      <c r="D6" s="13" t="s">
        <v>18</v>
      </c>
    </row>
    <row r="7" spans="1:47" ht="18.600000000000001" thickBot="1" x14ac:dyDescent="0.5">
      <c r="C7" t="s">
        <v>139</v>
      </c>
      <c r="D7" s="1" t="s">
        <v>103</v>
      </c>
    </row>
    <row r="8" spans="1:47" ht="18.600000000000001" thickBot="1" x14ac:dyDescent="0.5">
      <c r="C8" t="s">
        <v>140</v>
      </c>
      <c r="D8" s="1" t="s">
        <v>104</v>
      </c>
    </row>
    <row r="9" spans="1:47" ht="18.600000000000001" thickBot="1" x14ac:dyDescent="0.5">
      <c r="C9" t="s">
        <v>141</v>
      </c>
      <c r="D9" s="1" t="s">
        <v>34</v>
      </c>
    </row>
    <row r="10" spans="1:47" ht="18.600000000000001" thickBot="1" x14ac:dyDescent="0.5">
      <c r="C10" t="s">
        <v>142</v>
      </c>
      <c r="D10" s="1" t="s">
        <v>105</v>
      </c>
    </row>
    <row r="11" spans="1:47" ht="18.600000000000001" thickBot="1" x14ac:dyDescent="0.5">
      <c r="C11" t="s">
        <v>143</v>
      </c>
      <c r="D11" s="1" t="s">
        <v>41</v>
      </c>
    </row>
    <row r="12" spans="1:47" ht="18.600000000000001" thickBot="1" x14ac:dyDescent="0.5">
      <c r="C12" t="s">
        <v>144</v>
      </c>
      <c r="D12" s="1" t="s">
        <v>33</v>
      </c>
    </row>
    <row r="13" spans="1:47" ht="18.600000000000001" thickBot="1" x14ac:dyDescent="0.5">
      <c r="C13" t="s">
        <v>145</v>
      </c>
      <c r="D13" s="1" t="s">
        <v>17</v>
      </c>
    </row>
    <row r="14" spans="1:47" ht="18.600000000000001" thickBot="1" x14ac:dyDescent="0.5">
      <c r="C14" t="s">
        <v>146</v>
      </c>
      <c r="D14" s="1" t="s">
        <v>106</v>
      </c>
    </row>
    <row r="15" spans="1:47" ht="18.600000000000001" thickBot="1" x14ac:dyDescent="0.5">
      <c r="C15" t="s">
        <v>147</v>
      </c>
      <c r="D15" s="1" t="s">
        <v>107</v>
      </c>
    </row>
    <row r="16" spans="1:47" ht="18.600000000000001" thickBot="1" x14ac:dyDescent="0.5">
      <c r="C16" t="s">
        <v>148</v>
      </c>
      <c r="D16" s="1" t="s">
        <v>111</v>
      </c>
    </row>
    <row r="17" spans="3:4" ht="18.600000000000001" thickBot="1" x14ac:dyDescent="0.5">
      <c r="C17" t="s">
        <v>149</v>
      </c>
      <c r="D17" s="1" t="s">
        <v>19</v>
      </c>
    </row>
    <row r="18" spans="3:4" ht="18.600000000000001" thickBot="1" x14ac:dyDescent="0.5">
      <c r="C18" t="s">
        <v>150</v>
      </c>
      <c r="D18" s="1" t="s">
        <v>37</v>
      </c>
    </row>
    <row r="19" spans="3:4" ht="18.600000000000001" thickBot="1" x14ac:dyDescent="0.5">
      <c r="C19" t="s">
        <v>151</v>
      </c>
      <c r="D19" s="1" t="s">
        <v>39</v>
      </c>
    </row>
    <row r="20" spans="3:4" ht="18.600000000000001" thickBot="1" x14ac:dyDescent="0.5">
      <c r="C20" t="s">
        <v>152</v>
      </c>
      <c r="D20" s="1" t="s">
        <v>21</v>
      </c>
    </row>
    <row r="21" spans="3:4" ht="18.600000000000001" thickBot="1" x14ac:dyDescent="0.5">
      <c r="C21" t="s">
        <v>153</v>
      </c>
      <c r="D21" s="1" t="s">
        <v>25</v>
      </c>
    </row>
    <row r="22" spans="3:4" ht="18.600000000000001" thickBot="1" x14ac:dyDescent="0.5">
      <c r="C22" t="s">
        <v>154</v>
      </c>
      <c r="D22" s="1" t="s">
        <v>36</v>
      </c>
    </row>
    <row r="23" spans="3:4" ht="18.600000000000001" thickBot="1" x14ac:dyDescent="0.5">
      <c r="C23" t="s">
        <v>155</v>
      </c>
      <c r="D23" s="1" t="s">
        <v>108</v>
      </c>
    </row>
    <row r="24" spans="3:4" ht="18.600000000000001" thickBot="1" x14ac:dyDescent="0.5">
      <c r="C24" t="s">
        <v>156</v>
      </c>
      <c r="D24" s="1" t="s">
        <v>27</v>
      </c>
    </row>
    <row r="25" spans="3:4" ht="18.600000000000001" thickBot="1" x14ac:dyDescent="0.5">
      <c r="C25" t="s">
        <v>157</v>
      </c>
      <c r="D25" s="1" t="s">
        <v>49</v>
      </c>
    </row>
    <row r="26" spans="3:4" ht="18.600000000000001" thickBot="1" x14ac:dyDescent="0.5">
      <c r="C26" t="s">
        <v>158</v>
      </c>
      <c r="D26" s="1" t="s">
        <v>42</v>
      </c>
    </row>
    <row r="27" spans="3:4" ht="18.600000000000001" thickBot="1" x14ac:dyDescent="0.5">
      <c r="C27" t="s">
        <v>159</v>
      </c>
      <c r="D27" s="1" t="s">
        <v>103</v>
      </c>
    </row>
    <row r="28" spans="3:4" ht="18.600000000000001" thickBot="1" x14ac:dyDescent="0.5">
      <c r="C28" t="s">
        <v>160</v>
      </c>
      <c r="D28" s="1" t="s">
        <v>109</v>
      </c>
    </row>
    <row r="29" spans="3:4" ht="18.600000000000001" thickBot="1" x14ac:dyDescent="0.5">
      <c r="C29" t="s">
        <v>161</v>
      </c>
      <c r="D29" s="1" t="s">
        <v>43</v>
      </c>
    </row>
    <row r="30" spans="3:4" ht="18.600000000000001" thickBot="1" x14ac:dyDescent="0.5">
      <c r="C30" t="s">
        <v>162</v>
      </c>
      <c r="D30" s="1" t="s">
        <v>50</v>
      </c>
    </row>
    <row r="31" spans="3:4" ht="18.600000000000001" thickBot="1" x14ac:dyDescent="0.5">
      <c r="C31" t="s">
        <v>163</v>
      </c>
      <c r="D31" s="1" t="s">
        <v>22</v>
      </c>
    </row>
    <row r="32" spans="3:4" ht="18.600000000000001" thickBot="1" x14ac:dyDescent="0.5">
      <c r="C32" t="s">
        <v>164</v>
      </c>
      <c r="D32" s="1" t="s">
        <v>26</v>
      </c>
    </row>
    <row r="33" spans="3:4" ht="18.600000000000001" thickBot="1" x14ac:dyDescent="0.5">
      <c r="C33" t="s">
        <v>165</v>
      </c>
      <c r="D33" s="1" t="s">
        <v>30</v>
      </c>
    </row>
    <row r="34" spans="3:4" ht="18.600000000000001" thickBot="1" x14ac:dyDescent="0.5">
      <c r="C34" t="s">
        <v>166</v>
      </c>
      <c r="D34" s="1" t="s">
        <v>38</v>
      </c>
    </row>
    <row r="35" spans="3:4" ht="18.600000000000001" thickBot="1" x14ac:dyDescent="0.5">
      <c r="C35" t="s">
        <v>167</v>
      </c>
      <c r="D35" s="1" t="s">
        <v>40</v>
      </c>
    </row>
    <row r="36" spans="3:4" ht="18.600000000000001" thickBot="1" x14ac:dyDescent="0.5">
      <c r="C36" t="s">
        <v>168</v>
      </c>
      <c r="D36" s="1" t="s">
        <v>46</v>
      </c>
    </row>
    <row r="37" spans="3:4" ht="18.600000000000001" thickBot="1" x14ac:dyDescent="0.5">
      <c r="C37" t="s">
        <v>169</v>
      </c>
      <c r="D37" s="1" t="s">
        <v>48</v>
      </c>
    </row>
    <row r="38" spans="3:4" ht="18.600000000000001" thickBot="1" x14ac:dyDescent="0.5">
      <c r="C38" t="s">
        <v>170</v>
      </c>
      <c r="D38" s="1" t="s">
        <v>24</v>
      </c>
    </row>
    <row r="39" spans="3:4" ht="18.600000000000001" thickBot="1" x14ac:dyDescent="0.5">
      <c r="C39" t="s">
        <v>171</v>
      </c>
      <c r="D39" s="1" t="s">
        <v>28</v>
      </c>
    </row>
    <row r="40" spans="3:4" ht="18.600000000000001" thickBot="1" x14ac:dyDescent="0.5">
      <c r="C40" t="s">
        <v>172</v>
      </c>
      <c r="D40" s="1" t="s">
        <v>32</v>
      </c>
    </row>
    <row r="41" spans="3:4" ht="18.600000000000001" thickBot="1" x14ac:dyDescent="0.5">
      <c r="C41" t="s">
        <v>173</v>
      </c>
      <c r="D41" s="1" t="s">
        <v>110</v>
      </c>
    </row>
    <row r="42" spans="3:4" ht="18.600000000000001" thickBot="1" x14ac:dyDescent="0.5">
      <c r="C42" t="s">
        <v>174</v>
      </c>
      <c r="D42" s="1" t="s">
        <v>35</v>
      </c>
    </row>
    <row r="43" spans="3:4" ht="18.600000000000001" thickBot="1" x14ac:dyDescent="0.5">
      <c r="C43" t="s">
        <v>175</v>
      </c>
      <c r="D43" s="1" t="s">
        <v>47</v>
      </c>
    </row>
    <row r="44" spans="3:4" ht="18.600000000000001" thickBot="1" x14ac:dyDescent="0.5">
      <c r="C44" t="s">
        <v>176</v>
      </c>
      <c r="D44" s="1" t="s">
        <v>20</v>
      </c>
    </row>
    <row r="45" spans="3:4" ht="18.600000000000001" thickBot="1" x14ac:dyDescent="0.5">
      <c r="C45" t="s">
        <v>177</v>
      </c>
      <c r="D45" s="1" t="s">
        <v>23</v>
      </c>
    </row>
    <row r="46" spans="3:4" ht="18.600000000000001" thickBot="1" x14ac:dyDescent="0.5">
      <c r="C46" t="s">
        <v>178</v>
      </c>
      <c r="D46" s="1" t="s">
        <v>29</v>
      </c>
    </row>
    <row r="47" spans="3:4" ht="18.600000000000001" thickBot="1" x14ac:dyDescent="0.5">
      <c r="C47" t="s">
        <v>179</v>
      </c>
      <c r="D47" s="1" t="s">
        <v>31</v>
      </c>
    </row>
    <row r="48" spans="3:4" ht="18.600000000000001" thickBot="1" x14ac:dyDescent="0.5">
      <c r="C48" t="s">
        <v>180</v>
      </c>
      <c r="D48" s="1" t="s">
        <v>123</v>
      </c>
    </row>
    <row r="49" spans="3:4" ht="18.600000000000001" thickBot="1" x14ac:dyDescent="0.5">
      <c r="C49" t="s">
        <v>181</v>
      </c>
      <c r="D49" s="1" t="s">
        <v>44</v>
      </c>
    </row>
    <row r="50" spans="3:4" ht="18.600000000000001" thickBot="1" x14ac:dyDescent="0.5">
      <c r="C50" t="s">
        <v>182</v>
      </c>
      <c r="D50" s="1" t="s">
        <v>45</v>
      </c>
    </row>
    <row r="51" spans="3:4" ht="18.600000000000001" thickBot="1" x14ac:dyDescent="0.5">
      <c r="C51" t="s">
        <v>183</v>
      </c>
      <c r="D51" s="1" t="s">
        <v>51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Datasets_and_Cells_per_database</vt:lpstr>
      <vt:lpstr>Protocol_rate</vt:lpstr>
      <vt:lpstr>Age_rate</vt:lpstr>
      <vt:lpstr>breakdow_of_mouse_organs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啓太 伊藤</dc:creator>
  <cp:lastModifiedBy>啓太 伊藤</cp:lastModifiedBy>
  <dcterms:created xsi:type="dcterms:W3CDTF">2024-06-13T11:09:07Z</dcterms:created>
  <dcterms:modified xsi:type="dcterms:W3CDTF">2025-02-24T00:24:41Z</dcterms:modified>
</cp:coreProperties>
</file>